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20" windowHeight="6990" activeTab="0"/>
  </bookViews>
  <sheets>
    <sheet name="2020 Chart" sheetId="1" r:id="rId1"/>
    <sheet name="2020 Ledg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JohnDavenport</author>
  </authors>
  <commentList>
    <comment ref="C28" authorId="0">
      <text>
        <r>
          <rPr>
            <sz val="9"/>
            <rFont val="Tahoma"/>
            <family val="2"/>
          </rPr>
          <t>2020 SOAR partial reimbursement of WSO Delegate May 2020 Expenses.</t>
        </r>
      </text>
    </comment>
    <comment ref="C42" authorId="0">
      <text>
        <r>
          <rPr>
            <sz val="9"/>
            <rFont val="Tahoma"/>
            <family val="2"/>
          </rPr>
          <t xml:space="preserve">WSO Delegate April 2020 Assembly:
$ 466 - Airfare (paid Nov2019)
   149 - Registration (paid Nov 2019)
   500 - Room (estimated)
</t>
        </r>
        <r>
          <rPr>
            <u val="single"/>
            <sz val="9"/>
            <rFont val="Tahoma"/>
            <family val="2"/>
          </rPr>
          <t xml:space="preserve">   200 - Food (estimated)                 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$ 1315 - Total (extimated)</t>
        </r>
        <r>
          <rPr>
            <sz val="9"/>
            <rFont val="Tahoma"/>
            <family val="2"/>
          </rPr>
          <t xml:space="preserve">
$   -780 - SOAR Reimbursement (Invoiced post event)
________
$    535 Final Cost (estimated)</t>
        </r>
      </text>
    </comment>
  </commentList>
</comments>
</file>

<file path=xl/sharedStrings.xml><?xml version="1.0" encoding="utf-8"?>
<sst xmlns="http://schemas.openxmlformats.org/spreadsheetml/2006/main" count="129" uniqueCount="105">
  <si>
    <t>Income</t>
  </si>
  <si>
    <t>Expense</t>
  </si>
  <si>
    <t>Date</t>
  </si>
  <si>
    <t>Item</t>
  </si>
  <si>
    <t>Balance</t>
  </si>
  <si>
    <t>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</si>
  <si>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</si>
  <si>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</si>
  <si>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</si>
  <si>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</si>
  <si>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</si>
  <si>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</si>
  <si>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</si>
  <si>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</si>
  <si>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</si>
  <si>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</si>
  <si>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</si>
  <si>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</si>
  <si>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#</t>
  </si>
  <si>
    <t>Charlotte Sun4pm</t>
  </si>
  <si>
    <t>Concord Mon7pm</t>
  </si>
  <si>
    <t>Charlotte Tue11am</t>
  </si>
  <si>
    <t>Charlotte Sat1030am</t>
  </si>
  <si>
    <t>Concord Sat3pm</t>
  </si>
  <si>
    <t>Shelby Sat1030am</t>
  </si>
  <si>
    <t>Lincolnton Sat1030am</t>
  </si>
  <si>
    <t>Fort Mill Sat11am</t>
  </si>
  <si>
    <t>Balance Brought Forward</t>
  </si>
  <si>
    <t>INCOME</t>
  </si>
  <si>
    <t>TOTAL INCOME</t>
  </si>
  <si>
    <t>OUTFLOW</t>
  </si>
  <si>
    <t>Rent - ANUVIA</t>
  </si>
  <si>
    <t>Website</t>
  </si>
  <si>
    <t>WSO Delegate</t>
  </si>
  <si>
    <t>TOTAL OUTFLOW</t>
  </si>
  <si>
    <t>RESULTS/TOTALS</t>
  </si>
  <si>
    <t>CarryOver</t>
  </si>
  <si>
    <t>Total Income</t>
  </si>
  <si>
    <t>Total Outflow</t>
  </si>
  <si>
    <t>Prudent Reserve</t>
  </si>
  <si>
    <t>Discretionary</t>
  </si>
  <si>
    <t>OA / PIEDMONT INTERGROUP CHECKING ACCOUNT LEDGER</t>
  </si>
  <si>
    <t>Checking Account @ BBT #5218500325</t>
  </si>
  <si>
    <t>FundRaising Income</t>
  </si>
  <si>
    <t>(Months relate to IG Meeting Date)</t>
  </si>
  <si>
    <t>Shelby Mon 7am</t>
  </si>
  <si>
    <t>Cornelius Tue 630pm</t>
  </si>
  <si>
    <t>Kings Mt Tue 630pm</t>
  </si>
  <si>
    <t>Lake Wylie Thu 645pm</t>
  </si>
  <si>
    <t>Hickory Thu 1130am</t>
  </si>
  <si>
    <t>Mooresville Fri 12 Noon</t>
  </si>
  <si>
    <t>Davidson Sat 10am</t>
  </si>
  <si>
    <t>Other Donation</t>
  </si>
  <si>
    <t>SocialEvent 7th Trad</t>
  </si>
  <si>
    <t>InterGroup 7th Trad</t>
  </si>
  <si>
    <t>SOAR 10% GR Contrib</t>
  </si>
  <si>
    <t>WSO 30% GR Contrib</t>
  </si>
  <si>
    <t>Total Contributions</t>
  </si>
  <si>
    <t>InfoLine -MagicJack</t>
  </si>
  <si>
    <t>MagicJackPro (Infoline) paid to Feb 2020</t>
  </si>
  <si>
    <t>Other Income</t>
  </si>
  <si>
    <t>Literature</t>
  </si>
  <si>
    <t>Page</t>
  </si>
  <si>
    <t>aSmallOrange (website domain) $86/yr. Paid to 06/20/20</t>
  </si>
  <si>
    <t>treasurer@piedmontintergroup.org</t>
  </si>
  <si>
    <t>CHECKBOOK TOTAL</t>
  </si>
  <si>
    <t>Fundraiser Expense</t>
  </si>
  <si>
    <t xml:space="preserve">SOAR Rep </t>
  </si>
  <si>
    <t>Proposed</t>
  </si>
  <si>
    <t>CharlotteThu 7 pm</t>
  </si>
  <si>
    <t>Ft Mill Tues 10 am</t>
  </si>
  <si>
    <t>Annual Mt Retreat Reserve</t>
  </si>
  <si>
    <t>2020 Signatories: Justin C., Richard W and Susan W.</t>
  </si>
  <si>
    <t>PIEDMONT INTERGROUP 2020 Finance Chart</t>
  </si>
  <si>
    <t>Account  Status As Of:  12/31/19:</t>
  </si>
  <si>
    <t>Charlotte Wed/Fri 1030am</t>
  </si>
  <si>
    <t>Recovery Event Expenses</t>
  </si>
  <si>
    <t>Social Event Expenses</t>
  </si>
  <si>
    <t>Public Information</t>
  </si>
  <si>
    <t>YTD</t>
  </si>
  <si>
    <t>WSO Contribution (30% of Income) paid to 12/30/19</t>
  </si>
  <si>
    <t>SOAR Contribution (10% of Income) paid to 12/30/19</t>
  </si>
  <si>
    <t>ANUVIA Rent ($60 per 6 months) paid to 6/1/20</t>
  </si>
  <si>
    <t>???</t>
  </si>
  <si>
    <t>Other Expense (Outreach)</t>
  </si>
  <si>
    <t>Wed/Fri 10:30 12/19 Contributions</t>
  </si>
  <si>
    <t>Annuvia Rent 1/20-6/20</t>
  </si>
  <si>
    <t>SOAR 12/19 Contribution</t>
  </si>
  <si>
    <t>WSO 12/19 Contribution</t>
  </si>
  <si>
    <t>Intergroup 1/11/20 7th Tradition</t>
  </si>
  <si>
    <t>Magic Jack 1/19</t>
  </si>
  <si>
    <t>Charlotte Thur 7:00 1/11 7th Tradition</t>
  </si>
  <si>
    <t xml:space="preserve">Charlotte Wed/Fri 10:30 1/22 7th Tradition </t>
  </si>
  <si>
    <t xml:space="preserve">Kings Mountain Tue 6:30 1/25 7th Tradition </t>
  </si>
  <si>
    <t xml:space="preserve">Charlotte Sun 4:00 1/20 7th Tradition </t>
  </si>
  <si>
    <t xml:space="preserve">Charlotte Wed/Fri 10:30 1/31 7th Tradition </t>
  </si>
  <si>
    <t xml:space="preserve">Charlotte Wed/Fri 10:30 2/5 7th Tradition </t>
  </si>
  <si>
    <t>Charlotte Wed/Fri 10:30 7th Tradition Feb</t>
  </si>
  <si>
    <t>Concord Sat 3:00 7th Tradition 1/27</t>
  </si>
  <si>
    <t>Intergroup 7th Tradition 2/8</t>
  </si>
  <si>
    <t xml:space="preserve">Lake Wylie Thur 6:45 7th Tradition March </t>
  </si>
  <si>
    <t xml:space="preserve">Shelby Sat 10:30 7th Tradition Feb </t>
  </si>
  <si>
    <t xml:space="preserve">Charlotte Tue 11:00 7th Tradition Feb </t>
  </si>
  <si>
    <t xml:space="preserve">Beverly Banks 3/15  Intergroup Donation </t>
  </si>
  <si>
    <t xml:space="preserve">Lyn Moore 4/3 Intergroup Donation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</si>
</sst>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[$-409]dddd\,\ mmmm\ dd\,\ yyyy"/>
    <numFmt numFmtId="166" formatCode="mm/dd/yy;@"/>
    <numFmt numFmtId="167" formatCode="[$-409]mmmm\ d\,\ yyyy;@"/>
    <numFmt numFmtId="168" formatCode="[$-409]mmmm\-yy;@"/>
    <numFmt numFmtId="169" formatCode="[$-409]mmm\-yy;@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.000"/>
    <numFmt numFmtId="178" formatCode="[$-409]dddd\,\ mmmm\ d\,\ yyyy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Webdings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Webding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Webdings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44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7" xfId="44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6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66" fontId="3" fillId="0" borderId="18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44" applyNumberFormat="1" applyFont="1" applyBorder="1" applyAlignment="1">
      <alignment/>
    </xf>
    <xf numFmtId="166" fontId="3" fillId="0" borderId="19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" fontId="3" fillId="0" borderId="21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/>
    </xf>
    <xf numFmtId="166" fontId="3" fillId="0" borderId="18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166" fontId="3" fillId="0" borderId="2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2" fontId="3" fillId="0" borderId="10" xfId="44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44" applyNumberFormat="1" applyFont="1" applyBorder="1" applyAlignment="1">
      <alignment/>
    </xf>
    <xf numFmtId="166" fontId="3" fillId="0" borderId="21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3" fillId="0" borderId="10" xfId="44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6" fontId="5" fillId="33" borderId="25" xfId="0" applyNumberFormat="1" applyFont="1" applyFill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" fontId="5" fillId="0" borderId="27" xfId="44" applyNumberFormat="1" applyFont="1" applyBorder="1" applyAlignment="1">
      <alignment horizontal="center"/>
    </xf>
    <xf numFmtId="0" fontId="5" fillId="0" borderId="26" xfId="0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2" xfId="0" applyFont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43" fontId="3" fillId="0" borderId="10" xfId="42" applyFont="1" applyFill="1" applyBorder="1" applyAlignment="1">
      <alignment/>
    </xf>
    <xf numFmtId="166" fontId="49" fillId="0" borderId="23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66" fontId="50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 horizontal="right"/>
    </xf>
    <xf numFmtId="2" fontId="49" fillId="0" borderId="10" xfId="44" applyNumberFormat="1" applyFont="1" applyBorder="1" applyAlignment="1">
      <alignment horizontal="right"/>
    </xf>
    <xf numFmtId="0" fontId="51" fillId="0" borderId="24" xfId="0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2" fontId="3" fillId="0" borderId="30" xfId="0" applyNumberFormat="1" applyFont="1" applyBorder="1" applyAlignment="1">
      <alignment/>
    </xf>
    <xf numFmtId="0" fontId="7" fillId="0" borderId="31" xfId="0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2" fontId="3" fillId="0" borderId="21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left"/>
    </xf>
    <xf numFmtId="2" fontId="3" fillId="0" borderId="10" xfId="44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5" fillId="0" borderId="25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center"/>
    </xf>
    <xf numFmtId="1" fontId="3" fillId="0" borderId="11" xfId="0" applyNumberFormat="1" applyFont="1" applyBorder="1" applyAlignment="1">
      <alignment/>
    </xf>
    <xf numFmtId="2" fontId="5" fillId="0" borderId="11" xfId="44" applyNumberFormat="1" applyFont="1" applyBorder="1" applyAlignment="1">
      <alignment horizontal="righ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" fontId="3" fillId="0" borderId="0" xfId="44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3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" fontId="3" fillId="0" borderId="24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1" fontId="5" fillId="0" borderId="28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1" fontId="3" fillId="0" borderId="21" xfId="0" applyNumberFormat="1" applyFont="1" applyFill="1" applyBorder="1" applyAlignment="1">
      <alignment/>
    </xf>
    <xf numFmtId="1" fontId="3" fillId="0" borderId="34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" fontId="4" fillId="0" borderId="38" xfId="0" applyNumberFormat="1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6" fillId="0" borderId="36" xfId="0" applyNumberFormat="1" applyFont="1" applyFill="1" applyBorder="1" applyAlignment="1">
      <alignment/>
    </xf>
    <xf numFmtId="1" fontId="6" fillId="7" borderId="26" xfId="0" applyNumberFormat="1" applyFont="1" applyFill="1" applyBorder="1" applyAlignment="1">
      <alignment/>
    </xf>
    <xf numFmtId="2" fontId="49" fillId="0" borderId="10" xfId="44" applyNumberFormat="1" applyFont="1" applyFill="1" applyBorder="1" applyAlignment="1">
      <alignment horizontal="right"/>
    </xf>
    <xf numFmtId="166" fontId="5" fillId="0" borderId="40" xfId="0" applyNumberFormat="1" applyFont="1" applyBorder="1" applyAlignment="1">
      <alignment horizontal="left"/>
    </xf>
    <xf numFmtId="1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/>
    </xf>
    <xf numFmtId="2" fontId="5" fillId="0" borderId="28" xfId="0" applyNumberFormat="1" applyFont="1" applyBorder="1" applyAlignment="1">
      <alignment/>
    </xf>
    <xf numFmtId="2" fontId="5" fillId="0" borderId="28" xfId="44" applyNumberFormat="1" applyFont="1" applyBorder="1" applyAlignment="1">
      <alignment/>
    </xf>
    <xf numFmtId="2" fontId="5" fillId="0" borderId="28" xfId="44" applyNumberFormat="1" applyFont="1" applyBorder="1" applyAlignment="1">
      <alignment horizontal="right"/>
    </xf>
    <xf numFmtId="0" fontId="51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66" fontId="49" fillId="0" borderId="42" xfId="0" applyNumberFormat="1" applyFont="1" applyBorder="1" applyAlignment="1">
      <alignment horizontal="center"/>
    </xf>
    <xf numFmtId="1" fontId="49" fillId="0" borderId="43" xfId="0" applyNumberFormat="1" applyFont="1" applyBorder="1" applyAlignment="1">
      <alignment horizontal="center"/>
    </xf>
    <xf numFmtId="166" fontId="50" fillId="0" borderId="43" xfId="0" applyNumberFormat="1" applyFont="1" applyBorder="1" applyAlignment="1">
      <alignment/>
    </xf>
    <xf numFmtId="2" fontId="49" fillId="0" borderId="43" xfId="0" applyNumberFormat="1" applyFont="1" applyBorder="1" applyAlignment="1">
      <alignment horizontal="right"/>
    </xf>
    <xf numFmtId="2" fontId="49" fillId="0" borderId="43" xfId="44" applyNumberFormat="1" applyFont="1" applyBorder="1" applyAlignment="1">
      <alignment horizontal="right"/>
    </xf>
    <xf numFmtId="2" fontId="49" fillId="0" borderId="43" xfId="44" applyNumberFormat="1" applyFont="1" applyFill="1" applyBorder="1" applyAlignment="1">
      <alignment horizontal="right"/>
    </xf>
    <xf numFmtId="2" fontId="3" fillId="0" borderId="0" xfId="44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3" fillId="0" borderId="44" xfId="0" applyNumberFormat="1" applyFont="1" applyFill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0" fontId="3" fillId="0" borderId="45" xfId="0" applyFont="1" applyBorder="1" applyAlignment="1">
      <alignment/>
    </xf>
    <xf numFmtId="2" fontId="3" fillId="0" borderId="45" xfId="0" applyNumberFormat="1" applyFont="1" applyBorder="1" applyAlignment="1">
      <alignment/>
    </xf>
    <xf numFmtId="2" fontId="3" fillId="0" borderId="45" xfId="44" applyNumberFormat="1" applyFont="1" applyBorder="1" applyAlignment="1">
      <alignment/>
    </xf>
    <xf numFmtId="2" fontId="3" fillId="0" borderId="45" xfId="44" applyNumberFormat="1" applyFont="1" applyFill="1" applyBorder="1" applyAlignment="1">
      <alignment horizontal="right"/>
    </xf>
    <xf numFmtId="0" fontId="7" fillId="0" borderId="46" xfId="0" applyFont="1" applyBorder="1" applyAlignment="1">
      <alignment horizontal="center"/>
    </xf>
    <xf numFmtId="0" fontId="0" fillId="0" borderId="0" xfId="0" applyBorder="1" applyAlignment="1">
      <alignment/>
    </xf>
    <xf numFmtId="1" fontId="4" fillId="0" borderId="47" xfId="0" applyNumberFormat="1" applyFont="1" applyFill="1" applyBorder="1" applyAlignment="1">
      <alignment/>
    </xf>
    <xf numFmtId="1" fontId="5" fillId="0" borderId="48" xfId="0" applyNumberFormat="1" applyFont="1" applyFill="1" applyBorder="1" applyAlignment="1">
      <alignment horizontal="right"/>
    </xf>
    <xf numFmtId="1" fontId="5" fillId="0" borderId="49" xfId="0" applyNumberFormat="1" applyFont="1" applyFill="1" applyBorder="1" applyAlignment="1">
      <alignment horizontal="right"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3" fillId="0" borderId="52" xfId="0" applyNumberFormat="1" applyFont="1" applyFill="1" applyBorder="1" applyAlignment="1">
      <alignment/>
    </xf>
    <xf numFmtId="1" fontId="3" fillId="0" borderId="53" xfId="0" applyNumberFormat="1" applyFont="1" applyFill="1" applyBorder="1" applyAlignment="1">
      <alignment/>
    </xf>
    <xf numFmtId="1" fontId="6" fillId="0" borderId="54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1" fontId="3" fillId="0" borderId="33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6" fillId="0" borderId="26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6" fillId="0" borderId="26" xfId="0" applyNumberFormat="1" applyFont="1" applyFill="1" applyBorder="1" applyAlignment="1">
      <alignment/>
    </xf>
    <xf numFmtId="1" fontId="11" fillId="0" borderId="18" xfId="53" applyNumberFormat="1" applyFont="1" applyBorder="1" applyAlignment="1" applyProtection="1">
      <alignment/>
      <protection/>
    </xf>
    <xf numFmtId="1" fontId="5" fillId="0" borderId="55" xfId="0" applyNumberFormat="1" applyFont="1" applyFill="1" applyBorder="1" applyAlignment="1">
      <alignment/>
    </xf>
    <xf numFmtId="1" fontId="6" fillId="0" borderId="56" xfId="0" applyNumberFormat="1" applyFont="1" applyFill="1" applyBorder="1" applyAlignment="1">
      <alignment/>
    </xf>
    <xf numFmtId="1" fontId="6" fillId="0" borderId="57" xfId="0" applyNumberFormat="1" applyFont="1" applyFill="1" applyBorder="1" applyAlignment="1">
      <alignment/>
    </xf>
    <xf numFmtId="0" fontId="4" fillId="0" borderId="48" xfId="0" applyFont="1" applyBorder="1" applyAlignment="1">
      <alignment/>
    </xf>
    <xf numFmtId="0" fontId="4" fillId="0" borderId="58" xfId="0" applyFont="1" applyBorder="1" applyAlignment="1">
      <alignment/>
    </xf>
    <xf numFmtId="1" fontId="6" fillId="0" borderId="25" xfId="0" applyNumberFormat="1" applyFont="1" applyFill="1" applyBorder="1" applyAlignment="1">
      <alignment/>
    </xf>
    <xf numFmtId="0" fontId="4" fillId="0" borderId="5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59" xfId="0" applyFont="1" applyBorder="1" applyAlignment="1">
      <alignment/>
    </xf>
    <xf numFmtId="1" fontId="6" fillId="0" borderId="46" xfId="0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14" xfId="0" applyFont="1" applyBorder="1" applyAlignment="1">
      <alignment/>
    </xf>
    <xf numFmtId="1" fontId="6" fillId="0" borderId="59" xfId="0" applyNumberFormat="1" applyFont="1" applyFill="1" applyBorder="1" applyAlignment="1">
      <alignment/>
    </xf>
    <xf numFmtId="1" fontId="5" fillId="0" borderId="60" xfId="0" applyNumberFormat="1" applyFont="1" applyFill="1" applyBorder="1" applyAlignment="1">
      <alignment/>
    </xf>
    <xf numFmtId="1" fontId="5" fillId="0" borderId="61" xfId="0" applyNumberFormat="1" applyFont="1" applyFill="1" applyBorder="1" applyAlignment="1">
      <alignment/>
    </xf>
    <xf numFmtId="1" fontId="6" fillId="0" borderId="61" xfId="0" applyNumberFormat="1" applyFont="1" applyFill="1" applyBorder="1" applyAlignment="1">
      <alignment/>
    </xf>
    <xf numFmtId="0" fontId="3" fillId="0" borderId="61" xfId="0" applyFont="1" applyFill="1" applyBorder="1" applyAlignment="1">
      <alignment/>
    </xf>
    <xf numFmtId="1" fontId="6" fillId="0" borderId="62" xfId="0" applyNumberFormat="1" applyFont="1" applyFill="1" applyBorder="1" applyAlignment="1">
      <alignment/>
    </xf>
    <xf numFmtId="1" fontId="6" fillId="7" borderId="26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12" borderId="28" xfId="0" applyFont="1" applyFill="1" applyBorder="1" applyAlignment="1">
      <alignment horizontal="center"/>
    </xf>
    <xf numFmtId="1" fontId="6" fillId="12" borderId="40" xfId="0" applyNumberFormat="1" applyFont="1" applyFill="1" applyBorder="1" applyAlignment="1">
      <alignment horizontal="center"/>
    </xf>
    <xf numFmtId="1" fontId="4" fillId="12" borderId="55" xfId="0" applyNumberFormat="1" applyFont="1" applyFill="1" applyBorder="1" applyAlignment="1">
      <alignment/>
    </xf>
    <xf numFmtId="1" fontId="6" fillId="12" borderId="26" xfId="0" applyNumberFormat="1" applyFont="1" applyFill="1" applyBorder="1" applyAlignment="1">
      <alignment/>
    </xf>
    <xf numFmtId="1" fontId="4" fillId="12" borderId="56" xfId="0" applyNumberFormat="1" applyFont="1" applyFill="1" applyBorder="1" applyAlignment="1">
      <alignment/>
    </xf>
    <xf numFmtId="1" fontId="4" fillId="12" borderId="18" xfId="0" applyNumberFormat="1" applyFont="1" applyFill="1" applyBorder="1" applyAlignment="1">
      <alignment/>
    </xf>
    <xf numFmtId="1" fontId="4" fillId="12" borderId="26" xfId="0" applyNumberFormat="1" applyFont="1" applyFill="1" applyBorder="1" applyAlignment="1">
      <alignment/>
    </xf>
    <xf numFmtId="2" fontId="4" fillId="0" borderId="44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/>
    </xf>
    <xf numFmtId="2" fontId="3" fillId="0" borderId="40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 horizontal="left"/>
    </xf>
    <xf numFmtId="2" fontId="4" fillId="0" borderId="23" xfId="0" applyNumberFormat="1" applyFont="1" applyFill="1" applyBorder="1" applyAlignment="1">
      <alignment/>
    </xf>
    <xf numFmtId="2" fontId="6" fillId="7" borderId="26" xfId="0" applyNumberFormat="1" applyFont="1" applyFill="1" applyBorder="1" applyAlignment="1">
      <alignment/>
    </xf>
    <xf numFmtId="2" fontId="5" fillId="0" borderId="64" xfId="0" applyNumberFormat="1" applyFont="1" applyFill="1" applyBorder="1" applyAlignment="1">
      <alignment horizontal="right"/>
    </xf>
    <xf numFmtId="2" fontId="6" fillId="7" borderId="26" xfId="0" applyNumberFormat="1" applyFont="1" applyFill="1" applyBorder="1" applyAlignment="1">
      <alignment/>
    </xf>
    <xf numFmtId="2" fontId="5" fillId="0" borderId="28" xfId="0" applyNumberFormat="1" applyFont="1" applyFill="1" applyBorder="1" applyAlignment="1">
      <alignment horizontal="center"/>
    </xf>
    <xf numFmtId="2" fontId="5" fillId="0" borderId="39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/>
    </xf>
    <xf numFmtId="2" fontId="4" fillId="0" borderId="38" xfId="0" applyNumberFormat="1" applyFont="1" applyFill="1" applyBorder="1" applyAlignment="1">
      <alignment/>
    </xf>
    <xf numFmtId="2" fontId="4" fillId="0" borderId="50" xfId="0" applyNumberFormat="1" applyFont="1" applyFill="1" applyBorder="1" applyAlignment="1">
      <alignment/>
    </xf>
    <xf numFmtId="2" fontId="6" fillId="0" borderId="39" xfId="0" applyNumberFormat="1" applyFont="1" applyFill="1" applyBorder="1" applyAlignment="1">
      <alignment/>
    </xf>
    <xf numFmtId="2" fontId="4" fillId="0" borderId="48" xfId="0" applyNumberFormat="1" applyFont="1" applyBorder="1" applyAlignment="1">
      <alignment/>
    </xf>
    <xf numFmtId="2" fontId="4" fillId="0" borderId="58" xfId="0" applyNumberFormat="1" applyFont="1" applyBorder="1" applyAlignment="1">
      <alignment/>
    </xf>
    <xf numFmtId="2" fontId="6" fillId="0" borderId="65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3" fillId="33" borderId="11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3" fillId="0" borderId="61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1" fontId="3" fillId="0" borderId="30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0" fontId="3" fillId="0" borderId="66" xfId="0" applyFont="1" applyFill="1" applyBorder="1" applyAlignment="1">
      <alignment horizontal="right"/>
    </xf>
    <xf numFmtId="1" fontId="4" fillId="0" borderId="66" xfId="0" applyNumberFormat="1" applyFont="1" applyFill="1" applyBorder="1" applyAlignment="1">
      <alignment/>
    </xf>
    <xf numFmtId="1" fontId="4" fillId="12" borderId="63" xfId="0" applyNumberFormat="1" applyFont="1" applyFill="1" applyBorder="1" applyAlignment="1">
      <alignment/>
    </xf>
    <xf numFmtId="2" fontId="4" fillId="0" borderId="64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4" fillId="0" borderId="49" xfId="0" applyNumberFormat="1" applyFont="1" applyFill="1" applyBorder="1" applyAlignment="1">
      <alignment/>
    </xf>
    <xf numFmtId="0" fontId="3" fillId="0" borderId="67" xfId="0" applyFont="1" applyFill="1" applyBorder="1" applyAlignment="1">
      <alignment horizontal="right"/>
    </xf>
    <xf numFmtId="1" fontId="3" fillId="0" borderId="67" xfId="0" applyNumberFormat="1" applyFont="1" applyFill="1" applyBorder="1" applyAlignment="1">
      <alignment/>
    </xf>
    <xf numFmtId="1" fontId="4" fillId="12" borderId="19" xfId="0" applyNumberFormat="1" applyFont="1" applyFill="1" applyBorder="1" applyAlignment="1">
      <alignment/>
    </xf>
    <xf numFmtId="2" fontId="3" fillId="0" borderId="44" xfId="0" applyNumberFormat="1" applyFont="1" applyFill="1" applyBorder="1" applyAlignment="1">
      <alignment/>
    </xf>
    <xf numFmtId="1" fontId="3" fillId="0" borderId="68" xfId="0" applyNumberFormat="1" applyFont="1" applyFill="1" applyBorder="1" applyAlignment="1">
      <alignment/>
    </xf>
    <xf numFmtId="1" fontId="3" fillId="0" borderId="69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30" xfId="0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/>
    </xf>
    <xf numFmtId="2" fontId="3" fillId="0" borderId="68" xfId="0" applyNumberFormat="1" applyFont="1" applyFill="1" applyBorder="1" applyAlignment="1">
      <alignment/>
    </xf>
    <xf numFmtId="2" fontId="5" fillId="0" borderId="48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52" xfId="0" applyNumberFormat="1" applyFont="1" applyFill="1" applyBorder="1" applyAlignment="1">
      <alignment/>
    </xf>
    <xf numFmtId="2" fontId="6" fillId="0" borderId="5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@piedmontintergroup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PageLayoutView="0" workbookViewId="0" topLeftCell="A1">
      <selection activeCell="J12" sqref="J12"/>
    </sheetView>
  </sheetViews>
  <sheetFormatPr defaultColWidth="8.8515625" defaultRowHeight="12.75"/>
  <cols>
    <col min="1" max="1" width="2.8515625" style="2" customWidth="1"/>
    <col min="2" max="2" width="20.7109375" style="2" customWidth="1"/>
    <col min="3" max="3" width="8.140625" style="95" customWidth="1"/>
    <col min="4" max="4" width="8.140625" style="2" customWidth="1"/>
    <col min="5" max="5" width="6.421875" style="30" customWidth="1"/>
    <col min="6" max="6" width="6.28125" style="30" customWidth="1"/>
    <col min="7" max="7" width="5.28125" style="81" customWidth="1"/>
    <col min="8" max="10" width="5.28125" style="6" customWidth="1"/>
    <col min="11" max="11" width="5.28125" style="81" customWidth="1"/>
    <col min="12" max="12" width="5.28125" style="97" customWidth="1"/>
    <col min="13" max="16" width="5.28125" style="5" customWidth="1"/>
    <col min="17" max="17" width="3.140625" style="5" customWidth="1"/>
    <col min="18" max="16384" width="8.8515625" style="2" customWidth="1"/>
  </cols>
  <sheetData>
    <row r="1" spans="1:16" s="16" customFormat="1" ht="13.5" thickBot="1">
      <c r="A1" s="16">
        <v>1</v>
      </c>
      <c r="B1" s="57" t="s">
        <v>73</v>
      </c>
      <c r="C1" s="120"/>
      <c r="D1" s="120"/>
      <c r="E1" s="202"/>
      <c r="F1" s="202"/>
      <c r="G1" s="58"/>
      <c r="H1" s="58"/>
      <c r="I1" s="58"/>
      <c r="J1" s="58"/>
      <c r="K1" s="58"/>
      <c r="L1" s="59"/>
      <c r="M1" s="59"/>
      <c r="N1" s="59"/>
      <c r="O1" s="59"/>
      <c r="P1" s="114" t="s">
        <v>44</v>
      </c>
    </row>
    <row r="2" spans="1:16" s="16" customFormat="1" ht="13.5" thickBot="1">
      <c r="A2" s="16">
        <f>A1+1</f>
        <v>2</v>
      </c>
      <c r="B2" s="116"/>
      <c r="C2" s="188" t="s">
        <v>68</v>
      </c>
      <c r="D2" s="194" t="s">
        <v>79</v>
      </c>
      <c r="E2" s="203"/>
      <c r="F2" s="242"/>
      <c r="G2" s="117"/>
      <c r="H2" s="117"/>
      <c r="I2" s="117"/>
      <c r="J2" s="117"/>
      <c r="K2" s="117"/>
      <c r="L2" s="118"/>
      <c r="M2" s="118"/>
      <c r="N2" s="118"/>
      <c r="O2" s="118"/>
      <c r="P2" s="119"/>
    </row>
    <row r="3" spans="1:16" s="16" customFormat="1" ht="14.25" customHeight="1" thickBot="1">
      <c r="A3" s="16">
        <f aca="true" t="shared" si="0" ref="A3:A54">A2+1</f>
        <v>3</v>
      </c>
      <c r="B3" s="111" t="s">
        <v>28</v>
      </c>
      <c r="C3" s="189">
        <v>2020</v>
      </c>
      <c r="D3" s="195">
        <v>2020</v>
      </c>
      <c r="E3" s="204" t="s">
        <v>6</v>
      </c>
      <c r="F3" s="243" t="s">
        <v>7</v>
      </c>
      <c r="G3" s="112" t="s">
        <v>8</v>
      </c>
      <c r="H3" s="112" t="s">
        <v>9</v>
      </c>
      <c r="I3" s="112" t="s">
        <v>10</v>
      </c>
      <c r="J3" s="112" t="s">
        <v>11</v>
      </c>
      <c r="K3" s="112" t="s">
        <v>12</v>
      </c>
      <c r="L3" s="112" t="s">
        <v>13</v>
      </c>
      <c r="M3" s="112" t="s">
        <v>14</v>
      </c>
      <c r="N3" s="112" t="s">
        <v>15</v>
      </c>
      <c r="O3" s="112" t="s">
        <v>16</v>
      </c>
      <c r="P3" s="113" t="s">
        <v>17</v>
      </c>
    </row>
    <row r="4" spans="1:16" s="16" customFormat="1" ht="12" customHeight="1">
      <c r="A4" s="16">
        <f t="shared" si="0"/>
        <v>4</v>
      </c>
      <c r="B4" s="108" t="s">
        <v>54</v>
      </c>
      <c r="C4" s="162"/>
      <c r="D4" s="196">
        <f>SUM(E4:P4)</f>
        <v>193</v>
      </c>
      <c r="E4" s="205">
        <v>26</v>
      </c>
      <c r="F4" s="244"/>
      <c r="G4" s="109">
        <v>117</v>
      </c>
      <c r="H4" s="109">
        <v>50</v>
      </c>
      <c r="I4" s="109"/>
      <c r="J4" s="109"/>
      <c r="K4" s="109"/>
      <c r="L4" s="109"/>
      <c r="M4" s="109"/>
      <c r="N4" s="109"/>
      <c r="O4" s="109"/>
      <c r="P4" s="110"/>
    </row>
    <row r="5" spans="1:16" s="16" customFormat="1" ht="12" customHeight="1">
      <c r="A5" s="16">
        <f t="shared" si="0"/>
        <v>5</v>
      </c>
      <c r="B5" s="40" t="s">
        <v>53</v>
      </c>
      <c r="C5" s="162"/>
      <c r="D5" s="196">
        <f>SUM(E5:P5)</f>
        <v>0</v>
      </c>
      <c r="E5" s="206"/>
      <c r="F5" s="245"/>
      <c r="G5" s="32"/>
      <c r="H5" s="32"/>
      <c r="I5" s="32"/>
      <c r="J5" s="32"/>
      <c r="K5" s="32"/>
      <c r="L5" s="32"/>
      <c r="M5" s="32"/>
      <c r="N5" s="32"/>
      <c r="O5" s="32"/>
      <c r="P5" s="105"/>
    </row>
    <row r="6" spans="1:16" s="16" customFormat="1" ht="12" customHeight="1">
      <c r="A6" s="16">
        <f t="shared" si="0"/>
        <v>6</v>
      </c>
      <c r="B6" s="40" t="s">
        <v>19</v>
      </c>
      <c r="C6" s="162"/>
      <c r="D6" s="196">
        <f aca="true" t="shared" si="1" ref="D6:D28">SUM(E6:P6)</f>
        <v>172</v>
      </c>
      <c r="E6" s="206">
        <v>172</v>
      </c>
      <c r="F6" s="245"/>
      <c r="G6" s="32"/>
      <c r="H6" s="32"/>
      <c r="I6" s="32"/>
      <c r="J6" s="32"/>
      <c r="K6" s="32"/>
      <c r="L6" s="32"/>
      <c r="M6" s="32"/>
      <c r="N6" s="32"/>
      <c r="O6" s="32"/>
      <c r="P6" s="105"/>
    </row>
    <row r="7" spans="1:16" s="16" customFormat="1" ht="12" customHeight="1">
      <c r="A7" s="16">
        <f t="shared" si="0"/>
        <v>7</v>
      </c>
      <c r="B7" s="40" t="s">
        <v>45</v>
      </c>
      <c r="C7" s="162"/>
      <c r="D7" s="196">
        <f t="shared" si="1"/>
        <v>0</v>
      </c>
      <c r="E7" s="206"/>
      <c r="F7" s="245"/>
      <c r="G7" s="32"/>
      <c r="H7" s="32"/>
      <c r="I7" s="32"/>
      <c r="J7" s="32"/>
      <c r="K7" s="32"/>
      <c r="L7" s="32"/>
      <c r="M7" s="32"/>
      <c r="N7" s="32"/>
      <c r="O7" s="32"/>
      <c r="P7" s="105"/>
    </row>
    <row r="8" spans="1:16" s="16" customFormat="1" ht="12" customHeight="1">
      <c r="A8" s="16">
        <f t="shared" si="0"/>
        <v>8</v>
      </c>
      <c r="B8" s="40" t="s">
        <v>20</v>
      </c>
      <c r="C8" s="162"/>
      <c r="D8" s="196">
        <f t="shared" si="1"/>
        <v>50</v>
      </c>
      <c r="E8" s="206">
        <v>50</v>
      </c>
      <c r="F8" s="245"/>
      <c r="G8" s="32"/>
      <c r="H8" s="32"/>
      <c r="I8" s="32"/>
      <c r="J8" s="32"/>
      <c r="K8" s="32"/>
      <c r="L8" s="32"/>
      <c r="M8" s="32"/>
      <c r="N8" s="32"/>
      <c r="O8" s="32"/>
      <c r="P8" s="105"/>
    </row>
    <row r="9" spans="1:16" s="16" customFormat="1" ht="12" customHeight="1">
      <c r="A9" s="16">
        <f t="shared" si="0"/>
        <v>9</v>
      </c>
      <c r="B9" s="40" t="s">
        <v>70</v>
      </c>
      <c r="C9" s="162"/>
      <c r="D9" s="196">
        <f t="shared" si="1"/>
        <v>0</v>
      </c>
      <c r="E9" s="206"/>
      <c r="F9" s="245"/>
      <c r="G9" s="32"/>
      <c r="H9" s="32"/>
      <c r="I9" s="32"/>
      <c r="J9" s="32"/>
      <c r="K9" s="32"/>
      <c r="L9" s="32"/>
      <c r="M9" s="32"/>
      <c r="N9" s="32"/>
      <c r="O9" s="32"/>
      <c r="P9" s="105"/>
    </row>
    <row r="10" spans="1:16" s="16" customFormat="1" ht="12" customHeight="1">
      <c r="A10" s="16">
        <f t="shared" si="0"/>
        <v>10</v>
      </c>
      <c r="B10" s="40" t="s">
        <v>21</v>
      </c>
      <c r="C10" s="162"/>
      <c r="D10" s="196">
        <f t="shared" si="1"/>
        <v>215</v>
      </c>
      <c r="E10" s="206"/>
      <c r="F10" s="245">
        <v>215</v>
      </c>
      <c r="G10" s="32"/>
      <c r="H10" s="32"/>
      <c r="I10" s="32"/>
      <c r="J10" s="32"/>
      <c r="K10" s="32"/>
      <c r="L10" s="32"/>
      <c r="M10" s="32"/>
      <c r="N10" s="32"/>
      <c r="O10" s="32"/>
      <c r="P10" s="105"/>
    </row>
    <row r="11" spans="1:16" s="16" customFormat="1" ht="12" customHeight="1">
      <c r="A11" s="16">
        <f t="shared" si="0"/>
        <v>11</v>
      </c>
      <c r="B11" s="40" t="s">
        <v>46</v>
      </c>
      <c r="C11" s="162"/>
      <c r="D11" s="196">
        <f t="shared" si="1"/>
        <v>0</v>
      </c>
      <c r="E11" s="207"/>
      <c r="F11" s="245"/>
      <c r="G11" s="32"/>
      <c r="H11" s="32"/>
      <c r="I11" s="32"/>
      <c r="J11" s="32"/>
      <c r="K11" s="32"/>
      <c r="L11" s="32"/>
      <c r="M11" s="32"/>
      <c r="N11" s="32"/>
      <c r="O11" s="32"/>
      <c r="P11" s="105"/>
    </row>
    <row r="12" spans="1:16" s="16" customFormat="1" ht="12" customHeight="1">
      <c r="A12" s="16">
        <f t="shared" si="0"/>
        <v>12</v>
      </c>
      <c r="B12" s="40" t="s">
        <v>47</v>
      </c>
      <c r="C12" s="162"/>
      <c r="D12" s="196">
        <f t="shared" si="1"/>
        <v>35</v>
      </c>
      <c r="E12" s="206">
        <v>35</v>
      </c>
      <c r="F12" s="245"/>
      <c r="G12" s="32"/>
      <c r="H12" s="32"/>
      <c r="I12" s="32"/>
      <c r="J12" s="32"/>
      <c r="K12" s="32"/>
      <c r="L12" s="32"/>
      <c r="M12" s="32"/>
      <c r="N12" s="32"/>
      <c r="O12" s="32"/>
      <c r="P12" s="105"/>
    </row>
    <row r="13" spans="1:16" s="16" customFormat="1" ht="12" customHeight="1">
      <c r="A13" s="16">
        <f t="shared" si="0"/>
        <v>13</v>
      </c>
      <c r="B13" s="40" t="s">
        <v>75</v>
      </c>
      <c r="C13" s="162"/>
      <c r="D13" s="196">
        <f t="shared" si="1"/>
        <v>340.4</v>
      </c>
      <c r="E13" s="206">
        <v>164</v>
      </c>
      <c r="F13" s="245">
        <v>176.4</v>
      </c>
      <c r="G13" s="32"/>
      <c r="H13" s="32"/>
      <c r="I13" s="32"/>
      <c r="J13" s="32"/>
      <c r="K13" s="32"/>
      <c r="L13" s="32"/>
      <c r="M13" s="32"/>
      <c r="N13" s="32"/>
      <c r="O13" s="32"/>
      <c r="P13" s="105"/>
    </row>
    <row r="14" spans="1:17" ht="12" customHeight="1">
      <c r="A14" s="16">
        <f t="shared" si="0"/>
        <v>14</v>
      </c>
      <c r="B14" s="40" t="s">
        <v>48</v>
      </c>
      <c r="C14" s="162"/>
      <c r="D14" s="196">
        <f t="shared" si="1"/>
        <v>25</v>
      </c>
      <c r="E14" s="206"/>
      <c r="F14" s="245"/>
      <c r="G14" s="32">
        <v>25</v>
      </c>
      <c r="H14" s="32"/>
      <c r="I14" s="32"/>
      <c r="J14" s="32"/>
      <c r="K14" s="32"/>
      <c r="L14" s="32"/>
      <c r="M14" s="32"/>
      <c r="N14" s="32"/>
      <c r="O14" s="32"/>
      <c r="P14" s="105"/>
      <c r="Q14" s="16"/>
    </row>
    <row r="15" spans="1:17" ht="12" customHeight="1">
      <c r="A15" s="16">
        <f t="shared" si="0"/>
        <v>15</v>
      </c>
      <c r="B15" s="40" t="s">
        <v>69</v>
      </c>
      <c r="C15" s="162"/>
      <c r="D15" s="196">
        <f t="shared" si="1"/>
        <v>50</v>
      </c>
      <c r="E15" s="206">
        <v>50</v>
      </c>
      <c r="F15" s="245"/>
      <c r="G15" s="32"/>
      <c r="H15" s="32"/>
      <c r="I15" s="32"/>
      <c r="J15" s="32"/>
      <c r="K15" s="32"/>
      <c r="L15" s="32"/>
      <c r="M15" s="32"/>
      <c r="N15" s="32"/>
      <c r="O15" s="32"/>
      <c r="P15" s="105"/>
      <c r="Q15" s="16"/>
    </row>
    <row r="16" spans="1:17" ht="12" customHeight="1">
      <c r="A16" s="16">
        <f t="shared" si="0"/>
        <v>16</v>
      </c>
      <c r="B16" s="60" t="s">
        <v>49</v>
      </c>
      <c r="C16" s="162"/>
      <c r="D16" s="196">
        <f t="shared" si="1"/>
        <v>0</v>
      </c>
      <c r="E16" s="206"/>
      <c r="F16" s="245"/>
      <c r="G16" s="32"/>
      <c r="H16" s="32"/>
      <c r="I16" s="32"/>
      <c r="J16" s="32"/>
      <c r="K16" s="32"/>
      <c r="L16" s="32"/>
      <c r="M16" s="32"/>
      <c r="N16" s="32"/>
      <c r="O16" s="32"/>
      <c r="P16" s="105"/>
      <c r="Q16" s="16"/>
    </row>
    <row r="17" spans="1:17" ht="12" customHeight="1">
      <c r="A17" s="16">
        <f t="shared" si="0"/>
        <v>17</v>
      </c>
      <c r="B17" s="40" t="s">
        <v>50</v>
      </c>
      <c r="C17" s="162"/>
      <c r="D17" s="196">
        <f t="shared" si="1"/>
        <v>0</v>
      </c>
      <c r="E17" s="206"/>
      <c r="F17" s="245"/>
      <c r="G17" s="32"/>
      <c r="H17" s="32"/>
      <c r="I17" s="32"/>
      <c r="J17" s="32"/>
      <c r="K17" s="32"/>
      <c r="L17" s="32"/>
      <c r="M17" s="32"/>
      <c r="N17" s="32"/>
      <c r="O17" s="32"/>
      <c r="P17" s="105"/>
      <c r="Q17" s="16"/>
    </row>
    <row r="18" spans="1:17" ht="12" customHeight="1">
      <c r="A18" s="16">
        <f t="shared" si="0"/>
        <v>18</v>
      </c>
      <c r="B18" s="40" t="s">
        <v>51</v>
      </c>
      <c r="C18" s="162"/>
      <c r="D18" s="196">
        <f t="shared" si="1"/>
        <v>0</v>
      </c>
      <c r="E18" s="206"/>
      <c r="F18" s="245"/>
      <c r="G18" s="32"/>
      <c r="H18" s="32"/>
      <c r="I18" s="32"/>
      <c r="J18" s="32"/>
      <c r="K18" s="32"/>
      <c r="L18" s="32"/>
      <c r="M18" s="32"/>
      <c r="N18" s="32"/>
      <c r="O18" s="32"/>
      <c r="P18" s="105"/>
      <c r="Q18" s="16"/>
    </row>
    <row r="19" spans="1:17" ht="12" customHeight="1">
      <c r="A19" s="16">
        <f t="shared" si="0"/>
        <v>19</v>
      </c>
      <c r="B19" s="40" t="s">
        <v>22</v>
      </c>
      <c r="C19" s="162"/>
      <c r="D19" s="196">
        <f t="shared" si="1"/>
        <v>0</v>
      </c>
      <c r="E19" s="206"/>
      <c r="F19" s="245"/>
      <c r="G19" s="32"/>
      <c r="H19" s="32"/>
      <c r="I19" s="32"/>
      <c r="J19" s="32"/>
      <c r="K19" s="32"/>
      <c r="L19" s="32"/>
      <c r="M19" s="32"/>
      <c r="N19" s="32"/>
      <c r="O19" s="32"/>
      <c r="P19" s="105"/>
      <c r="Q19" s="16"/>
    </row>
    <row r="20" spans="1:17" ht="12" customHeight="1">
      <c r="A20" s="16">
        <f t="shared" si="0"/>
        <v>20</v>
      </c>
      <c r="B20" s="40" t="s">
        <v>24</v>
      </c>
      <c r="C20" s="162"/>
      <c r="D20" s="196">
        <f t="shared" si="1"/>
        <v>50</v>
      </c>
      <c r="E20" s="206"/>
      <c r="F20" s="245">
        <v>50</v>
      </c>
      <c r="G20" s="32"/>
      <c r="H20" s="32"/>
      <c r="I20" s="32"/>
      <c r="J20" s="32"/>
      <c r="K20" s="32"/>
      <c r="L20" s="32"/>
      <c r="M20" s="32"/>
      <c r="N20" s="32"/>
      <c r="O20" s="32"/>
      <c r="P20" s="105"/>
      <c r="Q20" s="16"/>
    </row>
    <row r="21" spans="1:17" ht="12" customHeight="1">
      <c r="A21" s="16">
        <f t="shared" si="0"/>
        <v>21</v>
      </c>
      <c r="B21" s="40" t="s">
        <v>25</v>
      </c>
      <c r="C21" s="162"/>
      <c r="D21" s="196">
        <f t="shared" si="1"/>
        <v>0</v>
      </c>
      <c r="E21" s="206"/>
      <c r="F21" s="245"/>
      <c r="G21" s="32"/>
      <c r="H21" s="32"/>
      <c r="I21" s="32"/>
      <c r="J21" s="32"/>
      <c r="K21" s="32"/>
      <c r="L21" s="32"/>
      <c r="M21" s="32"/>
      <c r="N21" s="32"/>
      <c r="O21" s="32"/>
      <c r="P21" s="105"/>
      <c r="Q21" s="16"/>
    </row>
    <row r="22" spans="1:17" ht="12" customHeight="1">
      <c r="A22" s="16">
        <f t="shared" si="0"/>
        <v>22</v>
      </c>
      <c r="B22" s="40" t="s">
        <v>26</v>
      </c>
      <c r="C22" s="162"/>
      <c r="D22" s="196">
        <f t="shared" si="1"/>
        <v>0</v>
      </c>
      <c r="E22" s="206"/>
      <c r="F22" s="245"/>
      <c r="G22" s="32"/>
      <c r="H22" s="32"/>
      <c r="I22" s="32"/>
      <c r="J22" s="32"/>
      <c r="K22" s="32"/>
      <c r="L22" s="32"/>
      <c r="M22" s="32"/>
      <c r="N22" s="32"/>
      <c r="O22" s="32"/>
      <c r="P22" s="105"/>
      <c r="Q22" s="16"/>
    </row>
    <row r="23" spans="1:17" ht="12" customHeight="1">
      <c r="A23" s="16">
        <f t="shared" si="0"/>
        <v>23</v>
      </c>
      <c r="B23" s="40" t="s">
        <v>23</v>
      </c>
      <c r="C23" s="162"/>
      <c r="D23" s="196">
        <f t="shared" si="1"/>
        <v>0</v>
      </c>
      <c r="E23" s="206"/>
      <c r="F23" s="245"/>
      <c r="G23" s="32"/>
      <c r="H23" s="32"/>
      <c r="I23" s="32"/>
      <c r="J23" s="32"/>
      <c r="K23" s="32"/>
      <c r="L23" s="32"/>
      <c r="M23" s="32"/>
      <c r="N23" s="32"/>
      <c r="O23" s="32"/>
      <c r="P23" s="105"/>
      <c r="Q23" s="16"/>
    </row>
    <row r="24" spans="1:17" ht="12" customHeight="1" thickBot="1">
      <c r="A24" s="16">
        <f t="shared" si="0"/>
        <v>24</v>
      </c>
      <c r="B24" s="115" t="s">
        <v>52</v>
      </c>
      <c r="C24" s="226"/>
      <c r="D24" s="199">
        <f t="shared" si="1"/>
        <v>25</v>
      </c>
      <c r="E24" s="227">
        <v>25</v>
      </c>
      <c r="F24" s="246"/>
      <c r="G24" s="228"/>
      <c r="H24" s="228"/>
      <c r="I24" s="228"/>
      <c r="J24" s="228"/>
      <c r="K24" s="228"/>
      <c r="L24" s="228"/>
      <c r="M24" s="228"/>
      <c r="N24" s="228"/>
      <c r="O24" s="228"/>
      <c r="P24" s="229"/>
      <c r="Q24" s="16"/>
    </row>
    <row r="25" spans="1:17" ht="12" customHeight="1">
      <c r="A25" s="16">
        <f t="shared" si="0"/>
        <v>25</v>
      </c>
      <c r="B25" s="230" t="s">
        <v>57</v>
      </c>
      <c r="C25" s="231">
        <v>4570</v>
      </c>
      <c r="D25" s="232">
        <f t="shared" si="1"/>
        <v>1155.4</v>
      </c>
      <c r="E25" s="233">
        <f aca="true" t="shared" si="2" ref="E25:P25">SUM(E4:E24)</f>
        <v>522</v>
      </c>
      <c r="F25" s="247">
        <f t="shared" si="2"/>
        <v>441.4</v>
      </c>
      <c r="G25" s="234">
        <f t="shared" si="2"/>
        <v>142</v>
      </c>
      <c r="H25" s="234">
        <f t="shared" si="2"/>
        <v>50</v>
      </c>
      <c r="I25" s="234">
        <f t="shared" si="2"/>
        <v>0</v>
      </c>
      <c r="J25" s="234">
        <f t="shared" si="2"/>
        <v>0</v>
      </c>
      <c r="K25" s="234">
        <f t="shared" si="2"/>
        <v>0</v>
      </c>
      <c r="L25" s="234">
        <f t="shared" si="2"/>
        <v>0</v>
      </c>
      <c r="M25" s="234">
        <f t="shared" si="2"/>
        <v>0</v>
      </c>
      <c r="N25" s="234">
        <f t="shared" si="2"/>
        <v>0</v>
      </c>
      <c r="O25" s="234">
        <f t="shared" si="2"/>
        <v>0</v>
      </c>
      <c r="P25" s="235">
        <f t="shared" si="2"/>
        <v>0</v>
      </c>
      <c r="Q25" s="16"/>
    </row>
    <row r="26" spans="1:17" ht="12" customHeight="1">
      <c r="A26" s="16">
        <f t="shared" si="0"/>
        <v>26</v>
      </c>
      <c r="B26" s="40"/>
      <c r="C26" s="163"/>
      <c r="D26" s="196">
        <f t="shared" si="1"/>
        <v>0</v>
      </c>
      <c r="E26" s="206"/>
      <c r="F26" s="245"/>
      <c r="G26" s="32"/>
      <c r="H26" s="32"/>
      <c r="I26" s="32"/>
      <c r="J26" s="32"/>
      <c r="K26" s="32"/>
      <c r="L26" s="32"/>
      <c r="M26" s="32"/>
      <c r="N26" s="32"/>
      <c r="O26" s="32"/>
      <c r="P26" s="105"/>
      <c r="Q26" s="16"/>
    </row>
    <row r="27" spans="1:17" ht="12" customHeight="1">
      <c r="A27" s="16">
        <f t="shared" si="0"/>
        <v>27</v>
      </c>
      <c r="B27" s="40" t="s">
        <v>43</v>
      </c>
      <c r="C27" s="163">
        <v>2500</v>
      </c>
      <c r="D27" s="196">
        <f t="shared" si="1"/>
        <v>0</v>
      </c>
      <c r="E27" s="206"/>
      <c r="F27" s="245"/>
      <c r="G27" s="32"/>
      <c r="H27" s="32"/>
      <c r="I27" s="32"/>
      <c r="J27" s="32"/>
      <c r="K27" s="32"/>
      <c r="L27" s="32"/>
      <c r="M27" s="32"/>
      <c r="N27" s="32"/>
      <c r="O27" s="32"/>
      <c r="P27" s="105"/>
      <c r="Q27" s="16"/>
    </row>
    <row r="28" spans="1:17" ht="12" customHeight="1" thickBot="1">
      <c r="A28" s="16">
        <f t="shared" si="0"/>
        <v>28</v>
      </c>
      <c r="B28" s="236" t="s">
        <v>60</v>
      </c>
      <c r="C28" s="237">
        <v>780</v>
      </c>
      <c r="D28" s="238">
        <f t="shared" si="1"/>
        <v>0</v>
      </c>
      <c r="E28" s="239"/>
      <c r="F28" s="248"/>
      <c r="G28" s="240"/>
      <c r="H28" s="240"/>
      <c r="I28" s="240"/>
      <c r="J28" s="240"/>
      <c r="K28" s="240"/>
      <c r="L28" s="240"/>
      <c r="M28" s="240"/>
      <c r="N28" s="8"/>
      <c r="O28" s="240"/>
      <c r="P28" s="241"/>
      <c r="Q28" s="16"/>
    </row>
    <row r="29" spans="1:17" ht="12" customHeight="1" thickBot="1">
      <c r="A29" s="16">
        <f t="shared" si="0"/>
        <v>29</v>
      </c>
      <c r="B29" s="161" t="s">
        <v>29</v>
      </c>
      <c r="C29" s="167">
        <f>SUM(C25:C28)</f>
        <v>7850</v>
      </c>
      <c r="D29" s="197">
        <f>SUM(E29:P29)</f>
        <v>1155.4</v>
      </c>
      <c r="E29" s="209">
        <f aca="true" t="shared" si="3" ref="E29:P29">SUM(E25:E28)</f>
        <v>522</v>
      </c>
      <c r="F29" s="209">
        <f t="shared" si="3"/>
        <v>441.4</v>
      </c>
      <c r="G29" s="125">
        <f t="shared" si="3"/>
        <v>142</v>
      </c>
      <c r="H29" s="125">
        <f t="shared" si="3"/>
        <v>50</v>
      </c>
      <c r="I29" s="125">
        <f t="shared" si="3"/>
        <v>0</v>
      </c>
      <c r="J29" s="125">
        <f t="shared" si="3"/>
        <v>0</v>
      </c>
      <c r="K29" s="125">
        <f t="shared" si="3"/>
        <v>0</v>
      </c>
      <c r="L29" s="125">
        <f t="shared" si="3"/>
        <v>0</v>
      </c>
      <c r="M29" s="125">
        <f t="shared" si="3"/>
        <v>0</v>
      </c>
      <c r="N29" s="125">
        <f t="shared" si="3"/>
        <v>0</v>
      </c>
      <c r="O29" s="125">
        <f t="shared" si="3"/>
        <v>0</v>
      </c>
      <c r="P29" s="125">
        <f t="shared" si="3"/>
        <v>0</v>
      </c>
      <c r="Q29" s="16"/>
    </row>
    <row r="30" spans="1:17" ht="12" customHeight="1">
      <c r="A30" s="16">
        <f t="shared" si="0"/>
        <v>30</v>
      </c>
      <c r="B30" s="160"/>
      <c r="C30" s="162"/>
      <c r="D30" s="196"/>
      <c r="E30" s="210"/>
      <c r="F30" s="249"/>
      <c r="G30" s="153"/>
      <c r="H30" s="153"/>
      <c r="I30" s="153"/>
      <c r="J30" s="153"/>
      <c r="K30" s="153"/>
      <c r="L30" s="153"/>
      <c r="M30" s="153"/>
      <c r="N30" s="153"/>
      <c r="O30" s="153"/>
      <c r="P30" s="154"/>
      <c r="Q30" s="2"/>
    </row>
    <row r="31" spans="1:17" ht="12" customHeight="1">
      <c r="A31" s="16">
        <f t="shared" si="0"/>
        <v>31</v>
      </c>
      <c r="B31" s="39" t="s">
        <v>30</v>
      </c>
      <c r="C31" s="163"/>
      <c r="D31" s="198"/>
      <c r="E31" s="206"/>
      <c r="F31" s="245"/>
      <c r="G31" s="32"/>
      <c r="H31" s="32"/>
      <c r="I31" s="32"/>
      <c r="J31" s="32"/>
      <c r="K31" s="32"/>
      <c r="L31" s="32"/>
      <c r="M31" s="32"/>
      <c r="N31" s="32"/>
      <c r="O31" s="32"/>
      <c r="P31" s="105"/>
      <c r="Q31" s="2"/>
    </row>
    <row r="32" spans="1:17" ht="12" customHeight="1">
      <c r="A32" s="16">
        <f t="shared" si="0"/>
        <v>32</v>
      </c>
      <c r="B32" s="40" t="s">
        <v>31</v>
      </c>
      <c r="C32" s="163">
        <v>120</v>
      </c>
      <c r="D32" s="196">
        <f aca="true" t="shared" si="4" ref="D32:D45">SUM(E32:P32)</f>
        <v>60</v>
      </c>
      <c r="E32" s="206">
        <v>60</v>
      </c>
      <c r="F32" s="250"/>
      <c r="G32" s="42"/>
      <c r="H32" s="42"/>
      <c r="I32" s="42"/>
      <c r="J32" s="42"/>
      <c r="K32" s="32"/>
      <c r="L32" s="32"/>
      <c r="M32" s="32"/>
      <c r="N32" s="32"/>
      <c r="O32" s="32"/>
      <c r="P32" s="105"/>
      <c r="Q32" s="2"/>
    </row>
    <row r="33" spans="1:17" ht="12" customHeight="1">
      <c r="A33" s="16">
        <f t="shared" si="0"/>
        <v>33</v>
      </c>
      <c r="B33" s="40" t="s">
        <v>58</v>
      </c>
      <c r="C33" s="163">
        <v>45</v>
      </c>
      <c r="D33" s="196">
        <f t="shared" si="4"/>
        <v>0</v>
      </c>
      <c r="E33" s="206"/>
      <c r="F33" s="245"/>
      <c r="G33" s="42"/>
      <c r="H33" s="42"/>
      <c r="I33" s="42"/>
      <c r="J33" s="42"/>
      <c r="K33" s="42"/>
      <c r="L33" s="42"/>
      <c r="M33" s="42"/>
      <c r="N33" s="42"/>
      <c r="O33" s="42"/>
      <c r="P33" s="105"/>
      <c r="Q33" s="2"/>
    </row>
    <row r="34" spans="1:17" ht="12" customHeight="1">
      <c r="A34" s="16">
        <f t="shared" si="0"/>
        <v>34</v>
      </c>
      <c r="B34" s="40" t="s">
        <v>32</v>
      </c>
      <c r="C34" s="163">
        <v>200</v>
      </c>
      <c r="D34" s="196">
        <f t="shared" si="4"/>
        <v>0</v>
      </c>
      <c r="E34" s="206"/>
      <c r="F34" s="245"/>
      <c r="G34" s="32"/>
      <c r="H34" s="32"/>
      <c r="I34" s="32"/>
      <c r="J34" s="32"/>
      <c r="K34" s="32"/>
      <c r="L34" s="32"/>
      <c r="M34" s="32"/>
      <c r="N34" s="32"/>
      <c r="O34" s="32"/>
      <c r="P34" s="105"/>
      <c r="Q34" s="2"/>
    </row>
    <row r="35" spans="1:17" ht="12" customHeight="1">
      <c r="A35" s="16">
        <f t="shared" si="0"/>
        <v>35</v>
      </c>
      <c r="B35" s="40" t="s">
        <v>78</v>
      </c>
      <c r="C35" s="163">
        <v>100</v>
      </c>
      <c r="D35" s="196">
        <f t="shared" si="4"/>
        <v>0</v>
      </c>
      <c r="E35" s="206"/>
      <c r="F35" s="245"/>
      <c r="G35" s="32"/>
      <c r="H35" s="32"/>
      <c r="I35" s="32"/>
      <c r="J35" s="32"/>
      <c r="K35" s="32"/>
      <c r="L35" s="32"/>
      <c r="M35" s="32"/>
      <c r="N35" s="32"/>
      <c r="O35" s="32"/>
      <c r="P35" s="105"/>
      <c r="Q35" s="2"/>
    </row>
    <row r="36" spans="1:17" ht="12" customHeight="1">
      <c r="A36" s="16">
        <f t="shared" si="0"/>
        <v>36</v>
      </c>
      <c r="B36" s="40" t="s">
        <v>61</v>
      </c>
      <c r="C36" s="163">
        <v>200</v>
      </c>
      <c r="D36" s="196">
        <f t="shared" si="4"/>
        <v>0</v>
      </c>
      <c r="E36" s="206"/>
      <c r="F36" s="245"/>
      <c r="G36" s="32"/>
      <c r="H36" s="32"/>
      <c r="I36" s="32"/>
      <c r="J36" s="32"/>
      <c r="K36" s="32"/>
      <c r="L36" s="32"/>
      <c r="M36" s="32"/>
      <c r="N36" s="32"/>
      <c r="O36" s="32"/>
      <c r="P36" s="105"/>
      <c r="Q36" s="2"/>
    </row>
    <row r="37" spans="1:17" ht="12" customHeight="1">
      <c r="A37" s="16">
        <f t="shared" si="0"/>
        <v>37</v>
      </c>
      <c r="B37" s="40" t="s">
        <v>76</v>
      </c>
      <c r="C37" s="163">
        <v>250</v>
      </c>
      <c r="D37" s="196">
        <f t="shared" si="4"/>
        <v>0</v>
      </c>
      <c r="E37" s="206"/>
      <c r="F37" s="245"/>
      <c r="G37" s="32"/>
      <c r="H37" s="32"/>
      <c r="I37" s="32"/>
      <c r="J37" s="32"/>
      <c r="K37" s="32"/>
      <c r="L37" s="32"/>
      <c r="M37" s="32"/>
      <c r="N37" s="32"/>
      <c r="O37" s="32"/>
      <c r="P37" s="105"/>
      <c r="Q37" s="2"/>
    </row>
    <row r="38" spans="1:17" ht="12" customHeight="1">
      <c r="A38" s="16"/>
      <c r="B38" s="40" t="s">
        <v>84</v>
      </c>
      <c r="C38" s="163" t="s">
        <v>83</v>
      </c>
      <c r="D38" s="196"/>
      <c r="E38" s="206"/>
      <c r="F38" s="245"/>
      <c r="G38" s="32"/>
      <c r="H38" s="32"/>
      <c r="I38" s="32"/>
      <c r="J38" s="32"/>
      <c r="K38" s="32"/>
      <c r="L38" s="32"/>
      <c r="M38" s="32"/>
      <c r="N38" s="32"/>
      <c r="O38" s="32"/>
      <c r="P38" s="105"/>
      <c r="Q38" s="2"/>
    </row>
    <row r="39" spans="1:17" ht="12" customHeight="1">
      <c r="A39" s="16">
        <f>A37+1</f>
        <v>38</v>
      </c>
      <c r="B39" s="40" t="s">
        <v>77</v>
      </c>
      <c r="C39" s="163">
        <v>250</v>
      </c>
      <c r="D39" s="196">
        <f t="shared" si="4"/>
        <v>0</v>
      </c>
      <c r="E39" s="206"/>
      <c r="F39" s="245"/>
      <c r="G39" s="32"/>
      <c r="H39" s="32"/>
      <c r="I39" s="32"/>
      <c r="J39" s="32"/>
      <c r="K39" s="32"/>
      <c r="L39" s="32"/>
      <c r="M39" s="32"/>
      <c r="N39" s="32"/>
      <c r="O39" s="32"/>
      <c r="P39" s="105"/>
      <c r="Q39" s="2"/>
    </row>
    <row r="40" spans="1:17" ht="12" customHeight="1">
      <c r="A40" s="16">
        <f t="shared" si="0"/>
        <v>39</v>
      </c>
      <c r="B40" s="40" t="s">
        <v>66</v>
      </c>
      <c r="C40" s="163">
        <v>200</v>
      </c>
      <c r="D40" s="196">
        <f t="shared" si="4"/>
        <v>0</v>
      </c>
      <c r="E40" s="206"/>
      <c r="F40" s="245"/>
      <c r="G40" s="32"/>
      <c r="H40" s="32"/>
      <c r="I40" s="32"/>
      <c r="J40" s="32"/>
      <c r="K40" s="32"/>
      <c r="L40" s="32"/>
      <c r="M40" s="32"/>
      <c r="N40" s="32"/>
      <c r="O40" s="32"/>
      <c r="P40" s="105"/>
      <c r="Q40" s="2"/>
    </row>
    <row r="41" spans="1:17" ht="12" customHeight="1">
      <c r="A41" s="16">
        <f t="shared" si="0"/>
        <v>40</v>
      </c>
      <c r="B41" s="40" t="s">
        <v>67</v>
      </c>
      <c r="C41" s="163">
        <v>1400</v>
      </c>
      <c r="D41" s="196">
        <f t="shared" si="4"/>
        <v>0</v>
      </c>
      <c r="E41" s="206"/>
      <c r="F41" s="245"/>
      <c r="G41" s="32"/>
      <c r="H41" s="32"/>
      <c r="I41" s="32"/>
      <c r="J41" s="32"/>
      <c r="K41" s="32"/>
      <c r="L41" s="32"/>
      <c r="M41" s="32"/>
      <c r="N41" s="32"/>
      <c r="O41" s="32"/>
      <c r="P41" s="105"/>
      <c r="Q41" s="2"/>
    </row>
    <row r="42" spans="1:17" ht="12" customHeight="1">
      <c r="A42" s="16">
        <f t="shared" si="0"/>
        <v>41</v>
      </c>
      <c r="B42" s="40" t="s">
        <v>33</v>
      </c>
      <c r="C42" s="163">
        <v>1400</v>
      </c>
      <c r="D42" s="196">
        <f t="shared" si="4"/>
        <v>0</v>
      </c>
      <c r="E42" s="206"/>
      <c r="F42" s="245"/>
      <c r="G42" s="32"/>
      <c r="H42" s="32"/>
      <c r="I42" s="32"/>
      <c r="J42" s="32"/>
      <c r="K42" s="32"/>
      <c r="L42" s="32"/>
      <c r="M42" s="32"/>
      <c r="N42" s="32"/>
      <c r="O42" s="32"/>
      <c r="P42" s="105"/>
      <c r="Q42" s="2"/>
    </row>
    <row r="43" spans="1:17" ht="12" customHeight="1">
      <c r="A43" s="16">
        <f t="shared" si="0"/>
        <v>42</v>
      </c>
      <c r="B43" s="40" t="s">
        <v>55</v>
      </c>
      <c r="C43" s="165">
        <f>C25*0.1</f>
        <v>457</v>
      </c>
      <c r="D43" s="196">
        <f t="shared" si="4"/>
        <v>115.54</v>
      </c>
      <c r="E43" s="208">
        <f>E25*0.1</f>
        <v>52.2</v>
      </c>
      <c r="F43" s="215">
        <f aca="true" t="shared" si="5" ref="F43:P43">F25*0.1</f>
        <v>44.14</v>
      </c>
      <c r="G43" s="122">
        <f t="shared" si="5"/>
        <v>14.200000000000001</v>
      </c>
      <c r="H43" s="122">
        <f t="shared" si="5"/>
        <v>5</v>
      </c>
      <c r="I43" s="122">
        <f t="shared" si="5"/>
        <v>0</v>
      </c>
      <c r="J43" s="122">
        <f t="shared" si="5"/>
        <v>0</v>
      </c>
      <c r="K43" s="122">
        <f t="shared" si="5"/>
        <v>0</v>
      </c>
      <c r="L43" s="122">
        <f t="shared" si="5"/>
        <v>0</v>
      </c>
      <c r="M43" s="122">
        <f t="shared" si="5"/>
        <v>0</v>
      </c>
      <c r="N43" s="122">
        <f t="shared" si="5"/>
        <v>0</v>
      </c>
      <c r="O43" s="122">
        <f t="shared" si="5"/>
        <v>0</v>
      </c>
      <c r="P43" s="152">
        <f t="shared" si="5"/>
        <v>0</v>
      </c>
      <c r="Q43" s="2"/>
    </row>
    <row r="44" spans="1:17" ht="12" customHeight="1" thickBot="1">
      <c r="A44" s="16">
        <f t="shared" si="0"/>
        <v>43</v>
      </c>
      <c r="B44" s="115" t="s">
        <v>56</v>
      </c>
      <c r="C44" s="166">
        <f>C25*0.3</f>
        <v>1371</v>
      </c>
      <c r="D44" s="199">
        <f t="shared" si="4"/>
        <v>346.62</v>
      </c>
      <c r="E44" s="201">
        <f>E29*0.3</f>
        <v>156.6</v>
      </c>
      <c r="F44" s="216">
        <f aca="true" t="shared" si="6" ref="F44:P44">F29*0.3</f>
        <v>132.42</v>
      </c>
      <c r="G44" s="155">
        <f t="shared" si="6"/>
        <v>42.6</v>
      </c>
      <c r="H44" s="155">
        <f t="shared" si="6"/>
        <v>15</v>
      </c>
      <c r="I44" s="155">
        <f t="shared" si="6"/>
        <v>0</v>
      </c>
      <c r="J44" s="155">
        <f t="shared" si="6"/>
        <v>0</v>
      </c>
      <c r="K44" s="155">
        <f t="shared" si="6"/>
        <v>0</v>
      </c>
      <c r="L44" s="155">
        <f t="shared" si="6"/>
        <v>0</v>
      </c>
      <c r="M44" s="155">
        <f t="shared" si="6"/>
        <v>0</v>
      </c>
      <c r="N44" s="155">
        <f t="shared" si="6"/>
        <v>0</v>
      </c>
      <c r="O44" s="155">
        <f t="shared" si="6"/>
        <v>0</v>
      </c>
      <c r="P44" s="156">
        <f t="shared" si="6"/>
        <v>0</v>
      </c>
      <c r="Q44" s="2"/>
    </row>
    <row r="45" spans="1:17" ht="12" customHeight="1" thickBot="1">
      <c r="A45" s="16">
        <f t="shared" si="0"/>
        <v>44</v>
      </c>
      <c r="B45" s="57" t="s">
        <v>34</v>
      </c>
      <c r="C45" s="164">
        <f>SUM(C32:C44)</f>
        <v>5993</v>
      </c>
      <c r="D45" s="200">
        <f t="shared" si="4"/>
        <v>522.1600000000001</v>
      </c>
      <c r="E45" s="211">
        <f aca="true" t="shared" si="7" ref="E45:P45">SUM(E32:E44)</f>
        <v>268.8</v>
      </c>
      <c r="F45" s="211">
        <f t="shared" si="7"/>
        <v>176.56</v>
      </c>
      <c r="G45" s="187">
        <f t="shared" si="7"/>
        <v>56.800000000000004</v>
      </c>
      <c r="H45" s="187">
        <f t="shared" si="7"/>
        <v>20</v>
      </c>
      <c r="I45" s="187">
        <f t="shared" si="7"/>
        <v>0</v>
      </c>
      <c r="J45" s="187">
        <f t="shared" si="7"/>
        <v>0</v>
      </c>
      <c r="K45" s="187">
        <f t="shared" si="7"/>
        <v>0</v>
      </c>
      <c r="L45" s="187">
        <f t="shared" si="7"/>
        <v>0</v>
      </c>
      <c r="M45" s="187">
        <f t="shared" si="7"/>
        <v>0</v>
      </c>
      <c r="N45" s="187">
        <f t="shared" si="7"/>
        <v>0</v>
      </c>
      <c r="O45" s="187">
        <f t="shared" si="7"/>
        <v>0</v>
      </c>
      <c r="P45" s="187">
        <f t="shared" si="7"/>
        <v>0</v>
      </c>
      <c r="Q45" s="2"/>
    </row>
    <row r="46" spans="1:17" ht="12" customHeight="1" thickBot="1">
      <c r="A46" s="16">
        <f t="shared" si="0"/>
        <v>45</v>
      </c>
      <c r="B46" s="106"/>
      <c r="C46" s="103"/>
      <c r="D46" s="103"/>
      <c r="E46" s="212"/>
      <c r="F46" s="212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2"/>
    </row>
    <row r="47" spans="1:17" ht="13.5" thickBot="1">
      <c r="A47" s="16">
        <f t="shared" si="0"/>
        <v>46</v>
      </c>
      <c r="B47" s="111" t="s">
        <v>35</v>
      </c>
      <c r="C47" s="190">
        <v>2020</v>
      </c>
      <c r="D47" s="182"/>
      <c r="E47" s="213" t="s">
        <v>6</v>
      </c>
      <c r="F47" s="243" t="s">
        <v>7</v>
      </c>
      <c r="G47" s="112" t="s">
        <v>8</v>
      </c>
      <c r="H47" s="112" t="s">
        <v>9</v>
      </c>
      <c r="I47" s="112" t="s">
        <v>10</v>
      </c>
      <c r="J47" s="112" t="s">
        <v>11</v>
      </c>
      <c r="K47" s="112" t="s">
        <v>12</v>
      </c>
      <c r="L47" s="112" t="s">
        <v>13</v>
      </c>
      <c r="M47" s="112" t="s">
        <v>14</v>
      </c>
      <c r="N47" s="112" t="s">
        <v>15</v>
      </c>
      <c r="O47" s="112" t="s">
        <v>16</v>
      </c>
      <c r="P47" s="113" t="s">
        <v>17</v>
      </c>
      <c r="Q47" s="2"/>
    </row>
    <row r="48" spans="1:17" ht="12.75">
      <c r="A48" s="16">
        <f t="shared" si="0"/>
        <v>47</v>
      </c>
      <c r="B48" s="108" t="s">
        <v>36</v>
      </c>
      <c r="C48" s="169">
        <v>3820.16</v>
      </c>
      <c r="D48" s="183"/>
      <c r="E48" s="214">
        <v>3820.16</v>
      </c>
      <c r="F48" s="251"/>
      <c r="G48" s="157"/>
      <c r="H48" s="157"/>
      <c r="I48" s="157"/>
      <c r="J48" s="157"/>
      <c r="K48" s="157"/>
      <c r="L48" s="157"/>
      <c r="M48" s="157"/>
      <c r="N48" s="157"/>
      <c r="O48" s="157"/>
      <c r="P48" s="158"/>
      <c r="Q48" s="2"/>
    </row>
    <row r="49" spans="1:17" ht="13.5">
      <c r="A49" s="16">
        <f t="shared" si="0"/>
        <v>48</v>
      </c>
      <c r="B49" s="40" t="s">
        <v>37</v>
      </c>
      <c r="C49" s="170">
        <f>C29</f>
        <v>7850</v>
      </c>
      <c r="D49" s="184"/>
      <c r="E49" s="215">
        <f>E29</f>
        <v>522</v>
      </c>
      <c r="F49" s="215">
        <f aca="true" t="shared" si="8" ref="F49:P49">F29</f>
        <v>441.4</v>
      </c>
      <c r="G49" s="122">
        <f t="shared" si="8"/>
        <v>142</v>
      </c>
      <c r="H49" s="122">
        <f t="shared" si="8"/>
        <v>50</v>
      </c>
      <c r="I49" s="122">
        <f t="shared" si="8"/>
        <v>0</v>
      </c>
      <c r="J49" s="122">
        <f t="shared" si="8"/>
        <v>0</v>
      </c>
      <c r="K49" s="122">
        <f t="shared" si="8"/>
        <v>0</v>
      </c>
      <c r="L49" s="122">
        <f t="shared" si="8"/>
        <v>0</v>
      </c>
      <c r="M49" s="122">
        <f t="shared" si="8"/>
        <v>0</v>
      </c>
      <c r="N49" s="122">
        <f t="shared" si="8"/>
        <v>0</v>
      </c>
      <c r="O49" s="122">
        <f t="shared" si="8"/>
        <v>0</v>
      </c>
      <c r="P49" s="152">
        <f t="shared" si="8"/>
        <v>0</v>
      </c>
      <c r="Q49" s="2"/>
    </row>
    <row r="50" spans="1:17" ht="14.25" thickBot="1">
      <c r="A50" s="16">
        <f t="shared" si="0"/>
        <v>49</v>
      </c>
      <c r="B50" s="115" t="s">
        <v>38</v>
      </c>
      <c r="C50" s="171">
        <f>C45</f>
        <v>5993</v>
      </c>
      <c r="D50" s="184"/>
      <c r="E50" s="216">
        <f>E45</f>
        <v>268.8</v>
      </c>
      <c r="F50" s="216">
        <f aca="true" t="shared" si="9" ref="F50:P50">F45</f>
        <v>176.56</v>
      </c>
      <c r="G50" s="155">
        <f t="shared" si="9"/>
        <v>56.800000000000004</v>
      </c>
      <c r="H50" s="155">
        <f t="shared" si="9"/>
        <v>20</v>
      </c>
      <c r="I50" s="155">
        <f t="shared" si="9"/>
        <v>0</v>
      </c>
      <c r="J50" s="155">
        <f t="shared" si="9"/>
        <v>0</v>
      </c>
      <c r="K50" s="155">
        <f t="shared" si="9"/>
        <v>0</v>
      </c>
      <c r="L50" s="155">
        <f t="shared" si="9"/>
        <v>0</v>
      </c>
      <c r="M50" s="155">
        <f t="shared" si="9"/>
        <v>0</v>
      </c>
      <c r="N50" s="155">
        <f t="shared" si="9"/>
        <v>0</v>
      </c>
      <c r="O50" s="155">
        <f t="shared" si="9"/>
        <v>0</v>
      </c>
      <c r="P50" s="156">
        <f t="shared" si="9"/>
        <v>0</v>
      </c>
      <c r="Q50" s="2"/>
    </row>
    <row r="51" spans="1:16" s="104" customFormat="1" ht="14.25" thickBot="1">
      <c r="A51" s="16">
        <f t="shared" si="0"/>
        <v>50</v>
      </c>
      <c r="B51" s="57" t="s">
        <v>65</v>
      </c>
      <c r="C51" s="174">
        <f>C48+C49-C50</f>
        <v>5677.16</v>
      </c>
      <c r="D51" s="184"/>
      <c r="E51" s="217">
        <f>E48+E49-E50</f>
        <v>4073.3599999999997</v>
      </c>
      <c r="F51" s="217">
        <f aca="true" t="shared" si="10" ref="F51:P51">F48+F49-F50</f>
        <v>264.84</v>
      </c>
      <c r="G51" s="123">
        <f t="shared" si="10"/>
        <v>85.19999999999999</v>
      </c>
      <c r="H51" s="123">
        <f t="shared" si="10"/>
        <v>30</v>
      </c>
      <c r="I51" s="123">
        <f t="shared" si="10"/>
        <v>0</v>
      </c>
      <c r="J51" s="123">
        <f t="shared" si="10"/>
        <v>0</v>
      </c>
      <c r="K51" s="123">
        <f t="shared" si="10"/>
        <v>0</v>
      </c>
      <c r="L51" s="123">
        <f t="shared" si="10"/>
        <v>0</v>
      </c>
      <c r="M51" s="123">
        <f t="shared" si="10"/>
        <v>0</v>
      </c>
      <c r="N51" s="123">
        <f t="shared" si="10"/>
        <v>0</v>
      </c>
      <c r="O51" s="123">
        <f t="shared" si="10"/>
        <v>0</v>
      </c>
      <c r="P51" s="124">
        <f t="shared" si="10"/>
        <v>0</v>
      </c>
    </row>
    <row r="52" spans="1:17" ht="12.75">
      <c r="A52" s="16">
        <f t="shared" si="0"/>
        <v>51</v>
      </c>
      <c r="B52" s="175" t="s">
        <v>71</v>
      </c>
      <c r="C52" s="191">
        <v>1656</v>
      </c>
      <c r="D52" s="185"/>
      <c r="E52" s="218">
        <v>1656</v>
      </c>
      <c r="F52" s="218">
        <v>1656</v>
      </c>
      <c r="G52" s="172">
        <v>1656</v>
      </c>
      <c r="H52" s="172">
        <v>1656</v>
      </c>
      <c r="I52" s="172">
        <v>1656</v>
      </c>
      <c r="J52" s="172">
        <v>1656</v>
      </c>
      <c r="K52" s="172">
        <v>1656</v>
      </c>
      <c r="L52" s="172">
        <v>1656</v>
      </c>
      <c r="M52" s="172">
        <v>1656</v>
      </c>
      <c r="N52" s="172">
        <v>1656</v>
      </c>
      <c r="O52" s="172">
        <v>1656</v>
      </c>
      <c r="P52" s="179">
        <v>1656</v>
      </c>
      <c r="Q52" s="2"/>
    </row>
    <row r="53" spans="1:17" ht="12.75">
      <c r="A53" s="16">
        <f t="shared" si="0"/>
        <v>52</v>
      </c>
      <c r="B53" s="176" t="s">
        <v>39</v>
      </c>
      <c r="C53" s="192">
        <v>400</v>
      </c>
      <c r="D53" s="185"/>
      <c r="E53" s="219">
        <v>400</v>
      </c>
      <c r="F53" s="219">
        <v>400</v>
      </c>
      <c r="G53" s="173">
        <v>400</v>
      </c>
      <c r="H53" s="173">
        <v>400</v>
      </c>
      <c r="I53" s="173">
        <v>400</v>
      </c>
      <c r="J53" s="173">
        <v>400</v>
      </c>
      <c r="K53" s="173">
        <v>400</v>
      </c>
      <c r="L53" s="173">
        <v>400</v>
      </c>
      <c r="M53" s="173">
        <v>400</v>
      </c>
      <c r="N53" s="173">
        <v>400</v>
      </c>
      <c r="O53" s="173">
        <v>400</v>
      </c>
      <c r="P53" s="180">
        <v>400</v>
      </c>
      <c r="Q53" s="2"/>
    </row>
    <row r="54" spans="1:16" ht="14.25" thickBot="1">
      <c r="A54" s="16">
        <f t="shared" si="0"/>
        <v>53</v>
      </c>
      <c r="B54" s="177" t="s">
        <v>40</v>
      </c>
      <c r="C54" s="181">
        <f>C51-C52-C53</f>
        <v>3621.16</v>
      </c>
      <c r="D54" s="186"/>
      <c r="E54" s="220">
        <f>E51-E52-E53</f>
        <v>2017.3599999999997</v>
      </c>
      <c r="F54" s="252"/>
      <c r="G54" s="159"/>
      <c r="H54" s="159"/>
      <c r="I54" s="159"/>
      <c r="J54" s="159"/>
      <c r="K54" s="159"/>
      <c r="L54" s="159"/>
      <c r="M54" s="159"/>
      <c r="N54" s="159"/>
      <c r="O54" s="159"/>
      <c r="P54" s="178"/>
    </row>
    <row r="55" spans="2:16" ht="12.75">
      <c r="B55" s="3"/>
      <c r="E55" s="221"/>
      <c r="F55" s="221"/>
      <c r="G55" s="61"/>
      <c r="H55" s="61"/>
      <c r="I55" s="61"/>
      <c r="J55" s="61"/>
      <c r="K55" s="61"/>
      <c r="L55" s="61"/>
      <c r="M55" s="61"/>
      <c r="N55" s="61"/>
      <c r="O55" s="61"/>
      <c r="P55" s="26"/>
    </row>
    <row r="56" spans="2:17" s="104" customFormat="1" ht="14.25" thickBot="1">
      <c r="B56" s="99"/>
      <c r="C56" s="193"/>
      <c r="D56" s="100"/>
      <c r="E56" s="222"/>
      <c r="F56" s="222"/>
      <c r="G56" s="102"/>
      <c r="H56" s="101"/>
      <c r="I56" s="101"/>
      <c r="J56" s="103"/>
      <c r="K56" s="103"/>
      <c r="L56" s="102"/>
      <c r="M56" s="102"/>
      <c r="N56" s="102"/>
      <c r="O56" s="102"/>
      <c r="P56" s="100"/>
      <c r="Q56" s="100"/>
    </row>
    <row r="57" spans="2:16" ht="12.75">
      <c r="B57" s="53" t="s">
        <v>74</v>
      </c>
      <c r="C57" s="120"/>
      <c r="D57" s="121"/>
      <c r="E57" s="223"/>
      <c r="F57" s="253"/>
      <c r="H57" s="82" t="s">
        <v>42</v>
      </c>
      <c r="I57" s="88"/>
      <c r="J57" s="88"/>
      <c r="K57" s="90"/>
      <c r="L57" s="93"/>
      <c r="M57" s="7"/>
      <c r="N57" s="7"/>
      <c r="O57" s="7"/>
      <c r="P57" s="9"/>
    </row>
    <row r="58" spans="2:16" ht="12.75">
      <c r="B58" s="38" t="s">
        <v>82</v>
      </c>
      <c r="F58" s="254"/>
      <c r="H58" s="168" t="s">
        <v>64</v>
      </c>
      <c r="I58" s="26"/>
      <c r="J58" s="26"/>
      <c r="K58" s="61"/>
      <c r="L58" s="94"/>
      <c r="M58" s="2"/>
      <c r="N58" s="2"/>
      <c r="O58" s="2"/>
      <c r="P58" s="10"/>
    </row>
    <row r="59" spans="2:16" ht="12.75">
      <c r="B59" s="25" t="s">
        <v>63</v>
      </c>
      <c r="F59" s="254"/>
      <c r="H59" s="83"/>
      <c r="I59" s="26"/>
      <c r="J59" s="26"/>
      <c r="K59" s="61"/>
      <c r="L59" s="95"/>
      <c r="M59" s="2"/>
      <c r="N59" s="2"/>
      <c r="O59" s="2"/>
      <c r="P59" s="10"/>
    </row>
    <row r="60" spans="2:16" ht="12.75">
      <c r="B60" s="25" t="s">
        <v>59</v>
      </c>
      <c r="F60" s="254"/>
      <c r="H60" s="84"/>
      <c r="I60" s="26"/>
      <c r="J60" s="26"/>
      <c r="K60" s="61"/>
      <c r="L60" s="95"/>
      <c r="M60" s="2"/>
      <c r="N60" s="2"/>
      <c r="O60" s="2"/>
      <c r="P60" s="10"/>
    </row>
    <row r="61" spans="2:16" ht="12.75">
      <c r="B61" s="25" t="s">
        <v>80</v>
      </c>
      <c r="F61" s="254"/>
      <c r="H61" s="84" t="s">
        <v>72</v>
      </c>
      <c r="I61" s="26"/>
      <c r="J61" s="26"/>
      <c r="K61" s="61"/>
      <c r="L61" s="95"/>
      <c r="M61" s="2"/>
      <c r="N61" s="2"/>
      <c r="O61" s="2"/>
      <c r="P61" s="10"/>
    </row>
    <row r="62" spans="2:16" ht="13.5" thickBot="1">
      <c r="B62" s="28" t="s">
        <v>81</v>
      </c>
      <c r="C62" s="96"/>
      <c r="D62" s="8"/>
      <c r="E62" s="224"/>
      <c r="F62" s="255"/>
      <c r="H62" s="85"/>
      <c r="I62" s="29"/>
      <c r="J62" s="29"/>
      <c r="K62" s="91"/>
      <c r="L62" s="96"/>
      <c r="M62" s="8"/>
      <c r="N62" s="8"/>
      <c r="O62" s="8"/>
      <c r="P62" s="11"/>
    </row>
    <row r="63" ht="7.5" customHeight="1">
      <c r="G63" s="86"/>
    </row>
    <row r="64" spans="3:7" ht="12.75">
      <c r="C64" s="97"/>
      <c r="D64" s="5"/>
      <c r="E64" s="225"/>
      <c r="F64" s="225"/>
      <c r="G64" s="86"/>
    </row>
    <row r="65" spans="2:6" ht="12.75">
      <c r="B65" s="5"/>
      <c r="C65" s="97"/>
      <c r="D65" s="5"/>
      <c r="E65" s="225"/>
      <c r="F65" s="225"/>
    </row>
    <row r="66" spans="11:17" ht="12.75">
      <c r="K66" s="61"/>
      <c r="L66" s="95"/>
      <c r="M66" s="2"/>
      <c r="N66" s="2"/>
      <c r="O66" s="2"/>
      <c r="P66" s="2"/>
      <c r="Q66" s="2"/>
    </row>
    <row r="67" spans="2:17" ht="12.75">
      <c r="B67" s="5"/>
      <c r="C67" s="97"/>
      <c r="D67" s="5"/>
      <c r="E67" s="225"/>
      <c r="F67" s="225"/>
      <c r="G67" s="61"/>
      <c r="H67" s="26"/>
      <c r="I67" s="26"/>
      <c r="J67" s="26"/>
      <c r="K67" s="61"/>
      <c r="L67" s="95"/>
      <c r="M67" s="2"/>
      <c r="N67" s="2"/>
      <c r="O67" s="2"/>
      <c r="P67" s="2"/>
      <c r="Q67" s="2"/>
    </row>
    <row r="68" spans="2:17" ht="12.75">
      <c r="B68" s="5"/>
      <c r="C68" s="97"/>
      <c r="D68" s="5"/>
      <c r="E68" s="225"/>
      <c r="F68" s="225"/>
      <c r="G68" s="61"/>
      <c r="H68" s="26"/>
      <c r="I68" s="26"/>
      <c r="J68" s="26"/>
      <c r="K68" s="61"/>
      <c r="L68" s="95"/>
      <c r="M68" s="2"/>
      <c r="N68" s="2"/>
      <c r="O68" s="2"/>
      <c r="P68" s="2"/>
      <c r="Q68" s="2"/>
    </row>
    <row r="69" spans="2:17" ht="12.75">
      <c r="B69" s="5"/>
      <c r="C69" s="97"/>
      <c r="D69" s="5"/>
      <c r="E69" s="225"/>
      <c r="F69" s="225"/>
      <c r="G69" s="61"/>
      <c r="H69" s="26"/>
      <c r="I69" s="26"/>
      <c r="J69" s="26"/>
      <c r="K69" s="61"/>
      <c r="L69" s="95"/>
      <c r="M69" s="2"/>
      <c r="N69" s="2"/>
      <c r="O69" s="2"/>
      <c r="P69" s="2"/>
      <c r="Q69" s="2"/>
    </row>
    <row r="70" spans="2:17" ht="12.75">
      <c r="B70" s="5"/>
      <c r="C70" s="97"/>
      <c r="D70" s="5"/>
      <c r="F70" s="225"/>
      <c r="G70" s="61"/>
      <c r="H70" s="26"/>
      <c r="I70" s="26"/>
      <c r="J70" s="26"/>
      <c r="K70" s="61"/>
      <c r="L70" s="95"/>
      <c r="M70" s="2"/>
      <c r="N70" s="2"/>
      <c r="O70" s="2"/>
      <c r="P70" s="2"/>
      <c r="Q70" s="2"/>
    </row>
    <row r="71" spans="7:17" ht="12.75">
      <c r="G71" s="61"/>
      <c r="H71" s="26"/>
      <c r="I71" s="26"/>
      <c r="J71" s="26"/>
      <c r="K71" s="61"/>
      <c r="L71" s="95"/>
      <c r="M71" s="2"/>
      <c r="N71" s="2"/>
      <c r="O71" s="2"/>
      <c r="P71" s="2"/>
      <c r="Q71" s="2"/>
    </row>
    <row r="72" spans="7:17" ht="12.75">
      <c r="G72" s="61"/>
      <c r="H72" s="26"/>
      <c r="I72" s="26"/>
      <c r="J72" s="26"/>
      <c r="K72" s="61"/>
      <c r="L72" s="95"/>
      <c r="M72" s="2"/>
      <c r="N72" s="2"/>
      <c r="O72" s="2"/>
      <c r="P72" s="2"/>
      <c r="Q72" s="2"/>
    </row>
    <row r="73" spans="7:17" ht="12.75">
      <c r="G73" s="61"/>
      <c r="H73" s="26"/>
      <c r="I73" s="26"/>
      <c r="J73" s="26"/>
      <c r="K73" s="61"/>
      <c r="L73" s="95"/>
      <c r="M73" s="2"/>
      <c r="N73" s="2"/>
      <c r="O73" s="2"/>
      <c r="P73" s="2"/>
      <c r="Q73" s="2"/>
    </row>
    <row r="74" spans="7:17" ht="12.75">
      <c r="G74" s="61"/>
      <c r="H74" s="26"/>
      <c r="I74" s="26"/>
      <c r="J74" s="26"/>
      <c r="K74" s="61"/>
      <c r="L74" s="95"/>
      <c r="M74" s="2"/>
      <c r="N74" s="2"/>
      <c r="O74" s="2"/>
      <c r="P74" s="2"/>
      <c r="Q74" s="2"/>
    </row>
    <row r="75" spans="7:17" ht="12.75">
      <c r="G75" s="61"/>
      <c r="H75" s="26"/>
      <c r="I75" s="26"/>
      <c r="J75" s="26"/>
      <c r="K75" s="61"/>
      <c r="L75" s="95"/>
      <c r="M75" s="2"/>
      <c r="N75" s="2"/>
      <c r="O75" s="2"/>
      <c r="P75" s="2"/>
      <c r="Q75" s="2"/>
    </row>
    <row r="76" spans="2:17" ht="12.75">
      <c r="B76" s="5"/>
      <c r="C76" s="97"/>
      <c r="D76" s="5"/>
      <c r="E76" s="225"/>
      <c r="F76" s="225"/>
      <c r="J76" s="26"/>
      <c r="K76" s="61"/>
      <c r="L76" s="95"/>
      <c r="M76" s="2"/>
      <c r="N76" s="2"/>
      <c r="O76" s="2"/>
      <c r="P76" s="2"/>
      <c r="Q76" s="2"/>
    </row>
    <row r="77" spans="2:17" ht="12.75">
      <c r="B77" s="5"/>
      <c r="C77" s="97"/>
      <c r="D77" s="5"/>
      <c r="E77" s="225"/>
      <c r="F77" s="225"/>
      <c r="J77" s="26"/>
      <c r="K77" s="61"/>
      <c r="L77" s="95"/>
      <c r="M77" s="2"/>
      <c r="N77" s="2"/>
      <c r="O77" s="2"/>
      <c r="P77" s="2"/>
      <c r="Q77" s="2"/>
    </row>
    <row r="78" spans="2:17" ht="12.75">
      <c r="B78" s="5"/>
      <c r="C78" s="97"/>
      <c r="D78" s="5"/>
      <c r="E78" s="225"/>
      <c r="F78" s="225"/>
      <c r="J78" s="26"/>
      <c r="K78" s="61"/>
      <c r="L78" s="95"/>
      <c r="M78" s="2"/>
      <c r="N78" s="2"/>
      <c r="O78" s="2"/>
      <c r="P78" s="2"/>
      <c r="Q78" s="2"/>
    </row>
    <row r="79" spans="2:17" ht="12.75">
      <c r="B79" s="5"/>
      <c r="C79" s="97"/>
      <c r="D79" s="5"/>
      <c r="E79" s="225"/>
      <c r="F79" s="225"/>
      <c r="J79" s="26"/>
      <c r="K79" s="61"/>
      <c r="L79" s="95"/>
      <c r="M79" s="2"/>
      <c r="N79" s="2"/>
      <c r="O79" s="2"/>
      <c r="P79" s="2"/>
      <c r="Q79" s="2"/>
    </row>
    <row r="80" spans="2:17" ht="12.75">
      <c r="B80" s="5"/>
      <c r="C80" s="97"/>
      <c r="D80" s="5"/>
      <c r="E80" s="225"/>
      <c r="F80" s="225"/>
      <c r="J80" s="26"/>
      <c r="K80" s="61"/>
      <c r="L80" s="95"/>
      <c r="M80" s="2"/>
      <c r="N80" s="2"/>
      <c r="O80" s="2"/>
      <c r="P80" s="2"/>
      <c r="Q80" s="2"/>
    </row>
    <row r="81" spans="2:17" ht="12.75">
      <c r="B81" s="5"/>
      <c r="C81" s="97"/>
      <c r="D81" s="5"/>
      <c r="E81" s="225"/>
      <c r="F81" s="225"/>
      <c r="J81" s="26"/>
      <c r="K81" s="61"/>
      <c r="L81" s="95"/>
      <c r="M81" s="2"/>
      <c r="N81" s="2"/>
      <c r="O81" s="2"/>
      <c r="P81" s="2"/>
      <c r="Q81" s="2"/>
    </row>
    <row r="82" spans="2:17" ht="12.75">
      <c r="B82" s="5"/>
      <c r="C82" s="97"/>
      <c r="D82" s="5"/>
      <c r="E82" s="225"/>
      <c r="F82" s="225"/>
      <c r="J82" s="26"/>
      <c r="K82" s="61"/>
      <c r="L82" s="95"/>
      <c r="M82" s="2"/>
      <c r="N82" s="2"/>
      <c r="O82" s="2"/>
      <c r="P82" s="2"/>
      <c r="Q82" s="2"/>
    </row>
    <row r="83" spans="2:17" ht="12.75">
      <c r="B83" s="5"/>
      <c r="C83" s="97"/>
      <c r="D83" s="5"/>
      <c r="E83" s="225"/>
      <c r="F83" s="225"/>
      <c r="J83" s="26"/>
      <c r="K83" s="61"/>
      <c r="L83" s="95"/>
      <c r="M83" s="2"/>
      <c r="N83" s="2"/>
      <c r="O83" s="2"/>
      <c r="P83" s="2"/>
      <c r="Q83" s="2"/>
    </row>
    <row r="84" spans="2:17" ht="12.75">
      <c r="B84" s="5"/>
      <c r="C84" s="97"/>
      <c r="D84" s="5"/>
      <c r="E84" s="225"/>
      <c r="F84" s="225"/>
      <c r="J84" s="26"/>
      <c r="K84" s="61"/>
      <c r="L84" s="95"/>
      <c r="M84" s="2"/>
      <c r="N84" s="2"/>
      <c r="O84" s="2"/>
      <c r="P84" s="2"/>
      <c r="Q84" s="2"/>
    </row>
    <row r="85" spans="2:17" ht="12.75">
      <c r="B85" s="5"/>
      <c r="C85" s="97"/>
      <c r="D85" s="5"/>
      <c r="E85" s="225"/>
      <c r="F85" s="225"/>
      <c r="J85" s="26"/>
      <c r="K85" s="61"/>
      <c r="L85" s="95"/>
      <c r="M85" s="2"/>
      <c r="N85" s="2"/>
      <c r="O85" s="2"/>
      <c r="P85" s="2"/>
      <c r="Q85" s="2"/>
    </row>
    <row r="86" spans="2:17" ht="12.75">
      <c r="B86" s="5"/>
      <c r="C86" s="97"/>
      <c r="D86" s="5"/>
      <c r="E86" s="225"/>
      <c r="F86" s="225"/>
      <c r="J86" s="26"/>
      <c r="K86" s="61"/>
      <c r="L86" s="95"/>
      <c r="M86" s="2"/>
      <c r="N86" s="2"/>
      <c r="O86" s="2"/>
      <c r="P86" s="2"/>
      <c r="Q86" s="2"/>
    </row>
    <row r="87" spans="2:17" ht="12.75">
      <c r="B87" s="5"/>
      <c r="C87" s="97"/>
      <c r="D87" s="5"/>
      <c r="E87" s="225"/>
      <c r="F87" s="225"/>
      <c r="J87" s="26"/>
      <c r="K87" s="61"/>
      <c r="L87" s="95"/>
      <c r="M87" s="2"/>
      <c r="N87" s="2"/>
      <c r="O87" s="2"/>
      <c r="P87" s="2"/>
      <c r="Q87" s="2"/>
    </row>
    <row r="88" spans="2:17" ht="12.75">
      <c r="B88" s="5"/>
      <c r="C88" s="97"/>
      <c r="D88" s="5"/>
      <c r="E88" s="225"/>
      <c r="F88" s="225"/>
      <c r="J88" s="26"/>
      <c r="K88" s="61"/>
      <c r="L88" s="95"/>
      <c r="M88" s="2"/>
      <c r="N88" s="2"/>
      <c r="O88" s="2"/>
      <c r="P88" s="2"/>
      <c r="Q88" s="2"/>
    </row>
    <row r="89" spans="2:17" ht="12.75">
      <c r="B89" s="5"/>
      <c r="C89" s="97"/>
      <c r="D89" s="5"/>
      <c r="E89" s="225"/>
      <c r="F89" s="225"/>
      <c r="J89" s="26"/>
      <c r="K89" s="61"/>
      <c r="L89" s="95"/>
      <c r="M89" s="2"/>
      <c r="N89" s="2"/>
      <c r="O89" s="2"/>
      <c r="P89" s="2"/>
      <c r="Q89" s="2"/>
    </row>
    <row r="90" spans="2:17" ht="12.75">
      <c r="B90" s="5"/>
      <c r="C90" s="97"/>
      <c r="D90" s="5"/>
      <c r="E90" s="225"/>
      <c r="F90" s="225"/>
      <c r="J90" s="26"/>
      <c r="K90" s="61"/>
      <c r="L90" s="95"/>
      <c r="M90" s="2"/>
      <c r="N90" s="2"/>
      <c r="O90" s="2"/>
      <c r="P90" s="2"/>
      <c r="Q90" s="2"/>
    </row>
    <row r="91" spans="2:17" ht="12.75">
      <c r="B91" s="5"/>
      <c r="C91" s="97"/>
      <c r="D91" s="5"/>
      <c r="E91" s="225"/>
      <c r="F91" s="225"/>
      <c r="J91" s="26"/>
      <c r="K91" s="61"/>
      <c r="L91" s="95"/>
      <c r="M91" s="2"/>
      <c r="N91" s="2"/>
      <c r="O91" s="2"/>
      <c r="P91" s="2"/>
      <c r="Q91" s="2"/>
    </row>
    <row r="92" spans="2:17" ht="12.75">
      <c r="B92" s="5"/>
      <c r="C92" s="97"/>
      <c r="D92" s="5"/>
      <c r="E92" s="225"/>
      <c r="F92" s="225"/>
      <c r="J92" s="26"/>
      <c r="K92" s="61"/>
      <c r="L92" s="95"/>
      <c r="M92" s="2"/>
      <c r="N92" s="2"/>
      <c r="O92" s="2"/>
      <c r="P92" s="2"/>
      <c r="Q92" s="2"/>
    </row>
    <row r="93" spans="2:17" ht="12.75">
      <c r="B93" s="5"/>
      <c r="C93" s="97"/>
      <c r="D93" s="5"/>
      <c r="E93" s="225"/>
      <c r="F93" s="225"/>
      <c r="J93" s="26"/>
      <c r="K93" s="61"/>
      <c r="L93" s="95"/>
      <c r="M93" s="2"/>
      <c r="N93" s="2"/>
      <c r="O93" s="2"/>
      <c r="P93" s="2"/>
      <c r="Q93" s="2"/>
    </row>
    <row r="94" spans="2:17" ht="12.75">
      <c r="B94" s="5"/>
      <c r="C94" s="97"/>
      <c r="D94" s="5"/>
      <c r="E94" s="225"/>
      <c r="F94" s="225"/>
      <c r="J94" s="26"/>
      <c r="K94" s="61"/>
      <c r="L94" s="95"/>
      <c r="M94" s="2"/>
      <c r="N94" s="2"/>
      <c r="O94" s="2"/>
      <c r="P94" s="2"/>
      <c r="Q94" s="2"/>
    </row>
    <row r="95" spans="2:17" ht="12.75">
      <c r="B95" s="5"/>
      <c r="C95" s="97"/>
      <c r="D95" s="5"/>
      <c r="E95" s="225"/>
      <c r="F95" s="225"/>
      <c r="J95" s="26"/>
      <c r="K95" s="61"/>
      <c r="L95" s="95"/>
      <c r="M95" s="2"/>
      <c r="N95" s="2"/>
      <c r="O95" s="2"/>
      <c r="P95" s="2"/>
      <c r="Q95" s="2"/>
    </row>
    <row r="96" spans="2:17" ht="12.75">
      <c r="B96" s="5"/>
      <c r="C96" s="97"/>
      <c r="D96" s="5"/>
      <c r="E96" s="225"/>
      <c r="F96" s="225"/>
      <c r="J96" s="26"/>
      <c r="K96" s="61"/>
      <c r="L96" s="95"/>
      <c r="M96" s="2"/>
      <c r="N96" s="2"/>
      <c r="O96" s="2"/>
      <c r="P96" s="2"/>
      <c r="Q96" s="2"/>
    </row>
    <row r="97" spans="2:17" ht="12.75">
      <c r="B97" s="5"/>
      <c r="C97" s="97"/>
      <c r="D97" s="5"/>
      <c r="E97" s="225"/>
      <c r="F97" s="225"/>
      <c r="J97" s="26"/>
      <c r="K97" s="61"/>
      <c r="L97" s="95"/>
      <c r="M97" s="2"/>
      <c r="N97" s="2"/>
      <c r="O97" s="2"/>
      <c r="P97" s="2"/>
      <c r="Q97" s="2"/>
    </row>
    <row r="98" spans="2:17" ht="12.75">
      <c r="B98" s="5"/>
      <c r="C98" s="97"/>
      <c r="D98" s="5"/>
      <c r="E98" s="225"/>
      <c r="F98" s="225"/>
      <c r="J98" s="26"/>
      <c r="K98" s="61"/>
      <c r="L98" s="95"/>
      <c r="M98" s="2"/>
      <c r="N98" s="2"/>
      <c r="O98" s="2"/>
      <c r="P98" s="2"/>
      <c r="Q98" s="2"/>
    </row>
    <row r="99" spans="2:17" ht="12.75">
      <c r="B99" s="5"/>
      <c r="C99" s="97"/>
      <c r="D99" s="5"/>
      <c r="E99" s="225"/>
      <c r="F99" s="225"/>
      <c r="J99" s="26"/>
      <c r="K99" s="61"/>
      <c r="L99" s="95"/>
      <c r="M99" s="2"/>
      <c r="N99" s="2"/>
      <c r="O99" s="2"/>
      <c r="P99" s="2"/>
      <c r="Q99" s="2"/>
    </row>
    <row r="100" spans="2:17" ht="12.75">
      <c r="B100" s="5"/>
      <c r="C100" s="97"/>
      <c r="D100" s="5"/>
      <c r="E100" s="225"/>
      <c r="F100" s="225"/>
      <c r="J100" s="26"/>
      <c r="K100" s="61"/>
      <c r="L100" s="95"/>
      <c r="M100" s="2"/>
      <c r="N100" s="2"/>
      <c r="O100" s="2"/>
      <c r="P100" s="2"/>
      <c r="Q100" s="2"/>
    </row>
    <row r="101" spans="2:17" ht="12.75">
      <c r="B101" s="5"/>
      <c r="C101" s="97"/>
      <c r="D101" s="5"/>
      <c r="E101" s="225"/>
      <c r="F101" s="225"/>
      <c r="J101" s="26"/>
      <c r="K101" s="61"/>
      <c r="L101" s="95"/>
      <c r="M101" s="2"/>
      <c r="N101" s="2"/>
      <c r="O101" s="2"/>
      <c r="P101" s="2"/>
      <c r="Q101" s="2"/>
    </row>
    <row r="102" spans="2:17" ht="12.75">
      <c r="B102" s="5"/>
      <c r="C102" s="97"/>
      <c r="D102" s="5"/>
      <c r="E102" s="225"/>
      <c r="F102" s="225"/>
      <c r="J102" s="26"/>
      <c r="K102" s="61"/>
      <c r="L102" s="95"/>
      <c r="M102" s="2"/>
      <c r="N102" s="2"/>
      <c r="O102" s="2"/>
      <c r="P102" s="2"/>
      <c r="Q102" s="2"/>
    </row>
    <row r="103" spans="2:17" ht="12.75">
      <c r="B103" s="5"/>
      <c r="C103" s="97"/>
      <c r="D103" s="5"/>
      <c r="E103" s="225"/>
      <c r="F103" s="225"/>
      <c r="J103" s="26"/>
      <c r="K103" s="61"/>
      <c r="L103" s="95"/>
      <c r="M103" s="2"/>
      <c r="N103" s="2"/>
      <c r="O103" s="2"/>
      <c r="P103" s="2"/>
      <c r="Q103" s="2"/>
    </row>
    <row r="104" spans="2:17" ht="12.75">
      <c r="B104" s="5"/>
      <c r="C104" s="97"/>
      <c r="D104" s="5"/>
      <c r="E104" s="225"/>
      <c r="F104" s="225"/>
      <c r="J104" s="26"/>
      <c r="K104" s="61"/>
      <c r="L104" s="95"/>
      <c r="M104" s="2"/>
      <c r="N104" s="2"/>
      <c r="O104" s="2"/>
      <c r="P104" s="2"/>
      <c r="Q104" s="2"/>
    </row>
    <row r="105" spans="2:17" ht="12.75">
      <c r="B105" s="5"/>
      <c r="C105" s="97"/>
      <c r="D105" s="5"/>
      <c r="E105" s="225"/>
      <c r="F105" s="225"/>
      <c r="J105" s="26"/>
      <c r="K105" s="61"/>
      <c r="L105" s="95"/>
      <c r="M105" s="2"/>
      <c r="N105" s="2"/>
      <c r="O105" s="2"/>
      <c r="P105" s="2"/>
      <c r="Q105" s="2"/>
    </row>
    <row r="106" spans="2:17" ht="12.75">
      <c r="B106" s="5"/>
      <c r="C106" s="97"/>
      <c r="D106" s="5"/>
      <c r="E106" s="225"/>
      <c r="F106" s="225"/>
      <c r="J106" s="26"/>
      <c r="K106" s="61"/>
      <c r="L106" s="95"/>
      <c r="M106" s="2"/>
      <c r="N106" s="2"/>
      <c r="O106" s="2"/>
      <c r="P106" s="2"/>
      <c r="Q106" s="2"/>
    </row>
    <row r="107" spans="2:17" ht="12.75">
      <c r="B107" s="5"/>
      <c r="C107" s="97"/>
      <c r="D107" s="5"/>
      <c r="E107" s="225"/>
      <c r="F107" s="225"/>
      <c r="J107" s="26"/>
      <c r="K107" s="61"/>
      <c r="L107" s="95"/>
      <c r="M107" s="2"/>
      <c r="N107" s="2"/>
      <c r="O107" s="2"/>
      <c r="P107" s="2"/>
      <c r="Q107" s="2"/>
    </row>
    <row r="108" spans="2:17" ht="12.75">
      <c r="B108" s="5"/>
      <c r="C108" s="97"/>
      <c r="D108" s="5"/>
      <c r="E108" s="225"/>
      <c r="F108" s="225"/>
      <c r="J108" s="26"/>
      <c r="K108" s="61"/>
      <c r="L108" s="95"/>
      <c r="M108" s="2"/>
      <c r="N108" s="2"/>
      <c r="O108" s="2"/>
      <c r="P108" s="2"/>
      <c r="Q108" s="2"/>
    </row>
    <row r="109" spans="2:17" ht="12.75">
      <c r="B109" s="5"/>
      <c r="C109" s="97"/>
      <c r="D109" s="5"/>
      <c r="E109" s="225"/>
      <c r="F109" s="225"/>
      <c r="J109" s="26"/>
      <c r="K109" s="61"/>
      <c r="L109" s="95"/>
      <c r="M109" s="2"/>
      <c r="N109" s="2"/>
      <c r="O109" s="2"/>
      <c r="P109" s="2"/>
      <c r="Q109" s="2"/>
    </row>
    <row r="110" spans="2:17" ht="12.75">
      <c r="B110" s="5"/>
      <c r="C110" s="97"/>
      <c r="D110" s="5"/>
      <c r="E110" s="225"/>
      <c r="F110" s="225"/>
      <c r="J110" s="26"/>
      <c r="K110" s="61"/>
      <c r="L110" s="95"/>
      <c r="M110" s="2"/>
      <c r="N110" s="2"/>
      <c r="O110" s="2"/>
      <c r="P110" s="2"/>
      <c r="Q110" s="2"/>
    </row>
    <row r="111" spans="2:17" ht="12.75">
      <c r="B111" s="5"/>
      <c r="C111" s="97"/>
      <c r="D111" s="5"/>
      <c r="E111" s="225"/>
      <c r="F111" s="225"/>
      <c r="J111" s="26"/>
      <c r="K111" s="61"/>
      <c r="L111" s="95"/>
      <c r="M111" s="2"/>
      <c r="N111" s="2"/>
      <c r="O111" s="2"/>
      <c r="P111" s="2"/>
      <c r="Q111" s="2"/>
    </row>
    <row r="112" spans="2:17" ht="12.75">
      <c r="B112" s="5"/>
      <c r="C112" s="97"/>
      <c r="D112" s="5"/>
      <c r="E112" s="225"/>
      <c r="F112" s="225"/>
      <c r="J112" s="26"/>
      <c r="K112" s="61"/>
      <c r="L112" s="95"/>
      <c r="M112" s="2"/>
      <c r="N112" s="2"/>
      <c r="O112" s="2"/>
      <c r="P112" s="2"/>
      <c r="Q112" s="2"/>
    </row>
    <row r="113" spans="2:17" ht="12.75">
      <c r="B113" s="5"/>
      <c r="C113" s="97"/>
      <c r="D113" s="5"/>
      <c r="E113" s="225"/>
      <c r="F113" s="225"/>
      <c r="J113" s="26"/>
      <c r="K113" s="61"/>
      <c r="L113" s="95"/>
      <c r="M113" s="2"/>
      <c r="N113" s="2"/>
      <c r="O113" s="2"/>
      <c r="P113" s="2"/>
      <c r="Q113" s="2"/>
    </row>
    <row r="114" spans="2:17" ht="12.75">
      <c r="B114" s="5"/>
      <c r="C114" s="97"/>
      <c r="D114" s="5"/>
      <c r="E114" s="225"/>
      <c r="F114" s="225"/>
      <c r="J114" s="26"/>
      <c r="K114" s="61"/>
      <c r="L114" s="95"/>
      <c r="M114" s="2"/>
      <c r="N114" s="2"/>
      <c r="O114" s="2"/>
      <c r="P114" s="2"/>
      <c r="Q114" s="2"/>
    </row>
    <row r="115" spans="2:17" ht="12.75">
      <c r="B115" s="5"/>
      <c r="C115" s="97"/>
      <c r="D115" s="5"/>
      <c r="E115" s="225"/>
      <c r="F115" s="225"/>
      <c r="J115" s="26"/>
      <c r="K115" s="61"/>
      <c r="L115" s="95"/>
      <c r="M115" s="2"/>
      <c r="N115" s="2"/>
      <c r="O115" s="2"/>
      <c r="P115" s="2"/>
      <c r="Q115" s="2"/>
    </row>
    <row r="116" spans="2:17" ht="12.75">
      <c r="B116" s="5"/>
      <c r="C116" s="97"/>
      <c r="D116" s="5"/>
      <c r="E116" s="225"/>
      <c r="F116" s="225"/>
      <c r="J116" s="26"/>
      <c r="K116" s="61"/>
      <c r="L116" s="95"/>
      <c r="M116" s="2"/>
      <c r="N116" s="2"/>
      <c r="O116" s="2"/>
      <c r="P116" s="2"/>
      <c r="Q116" s="2"/>
    </row>
    <row r="117" spans="10:17" ht="12.75">
      <c r="J117" s="26"/>
      <c r="K117" s="61"/>
      <c r="L117" s="95"/>
      <c r="M117" s="2"/>
      <c r="N117" s="2"/>
      <c r="O117" s="2"/>
      <c r="P117" s="2"/>
      <c r="Q117" s="2"/>
    </row>
    <row r="118" spans="7:17" ht="12.75">
      <c r="G118" s="26"/>
      <c r="H118" s="26"/>
      <c r="I118" s="26"/>
      <c r="J118" s="26"/>
      <c r="K118" s="61"/>
      <c r="L118" s="95"/>
      <c r="M118" s="2"/>
      <c r="N118" s="2"/>
      <c r="O118" s="2"/>
      <c r="P118" s="2"/>
      <c r="Q118" s="2"/>
    </row>
    <row r="119" spans="7:17" ht="12.75">
      <c r="G119" s="26"/>
      <c r="H119" s="26"/>
      <c r="I119" s="26"/>
      <c r="J119" s="26"/>
      <c r="K119" s="61"/>
      <c r="L119" s="95"/>
      <c r="M119" s="2"/>
      <c r="N119" s="2"/>
      <c r="O119" s="2"/>
      <c r="P119" s="2"/>
      <c r="Q119" s="2"/>
    </row>
    <row r="120" spans="2:17" ht="12.75">
      <c r="B120" s="5"/>
      <c r="C120" s="97"/>
      <c r="D120" s="5"/>
      <c r="E120" s="225"/>
      <c r="F120" s="225"/>
      <c r="H120" s="87"/>
      <c r="I120" s="26"/>
      <c r="J120" s="26"/>
      <c r="K120" s="61"/>
      <c r="L120" s="95"/>
      <c r="M120" s="2"/>
      <c r="N120" s="2"/>
      <c r="O120" s="2"/>
      <c r="P120" s="2"/>
      <c r="Q120" s="2"/>
    </row>
    <row r="121" spans="2:17" ht="12.75">
      <c r="B121" s="5"/>
      <c r="C121" s="97"/>
      <c r="D121" s="5"/>
      <c r="E121" s="225"/>
      <c r="F121" s="225"/>
      <c r="H121" s="87"/>
      <c r="I121" s="26"/>
      <c r="J121" s="26"/>
      <c r="K121" s="61"/>
      <c r="L121" s="95"/>
      <c r="M121" s="2"/>
      <c r="N121" s="2"/>
      <c r="O121" s="2"/>
      <c r="P121" s="2"/>
      <c r="Q121" s="2"/>
    </row>
    <row r="122" spans="2:17" ht="12.75">
      <c r="B122" s="5"/>
      <c r="C122" s="97"/>
      <c r="D122" s="5"/>
      <c r="E122" s="225"/>
      <c r="F122" s="225"/>
      <c r="P122" s="31"/>
      <c r="Q122" s="2"/>
    </row>
    <row r="123" spans="2:16" ht="12.75">
      <c r="B123" s="5"/>
      <c r="C123" s="97"/>
      <c r="D123" s="5"/>
      <c r="E123" s="225"/>
      <c r="F123" s="225"/>
      <c r="P123" s="31"/>
    </row>
    <row r="124" spans="2:16" ht="12.75">
      <c r="B124" s="5"/>
      <c r="C124" s="97"/>
      <c r="D124" s="5"/>
      <c r="E124" s="225"/>
      <c r="F124" s="225"/>
      <c r="I124" s="87"/>
      <c r="P124" s="31"/>
    </row>
    <row r="125" spans="2:16" ht="12.75">
      <c r="B125" s="5"/>
      <c r="C125" s="97"/>
      <c r="D125" s="5"/>
      <c r="E125" s="225"/>
      <c r="F125" s="225"/>
      <c r="P125" s="31"/>
    </row>
    <row r="126" spans="2:6" ht="12.75">
      <c r="B126" s="5"/>
      <c r="C126" s="97"/>
      <c r="D126" s="5"/>
      <c r="E126" s="225"/>
      <c r="F126" s="225"/>
    </row>
  </sheetData>
  <sheetProtection/>
  <hyperlinks>
    <hyperlink ref="H58" r:id="rId1" display="treasurer@piedmontintergroup.org"/>
  </hyperlinks>
  <printOptions/>
  <pageMargins left="0.25" right="0.25" top="0.25" bottom="0.25" header="0" footer="0"/>
  <pageSetup cellComments="asDisplayed" horizontalDpi="300" verticalDpi="3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7">
      <selection activeCell="G28" sqref="G28"/>
    </sheetView>
  </sheetViews>
  <sheetFormatPr defaultColWidth="9.140625" defaultRowHeight="12" customHeight="1"/>
  <cols>
    <col min="1" max="1" width="4.57421875" style="4" customWidth="1"/>
    <col min="2" max="2" width="11.7109375" style="78" bestFit="1" customWidth="1"/>
    <col min="3" max="3" width="4.7109375" style="26" customWidth="1"/>
    <col min="4" max="4" width="45.28125" style="2" customWidth="1"/>
    <col min="5" max="5" width="8.7109375" style="30" customWidth="1"/>
    <col min="6" max="7" width="8.7109375" style="27" customWidth="1"/>
    <col min="8" max="8" width="4.7109375" style="2" customWidth="1"/>
    <col min="9" max="9" width="2.8515625" style="2" customWidth="1"/>
  </cols>
  <sheetData>
    <row r="1" spans="2:9" ht="12" customHeight="1" thickBot="1">
      <c r="B1" s="79" t="s">
        <v>41</v>
      </c>
      <c r="C1" s="12"/>
      <c r="D1" s="13"/>
      <c r="E1" s="14"/>
      <c r="F1" s="15"/>
      <c r="G1" s="89" t="s">
        <v>62</v>
      </c>
      <c r="H1" s="98">
        <v>1</v>
      </c>
      <c r="I1" s="16"/>
    </row>
    <row r="2" spans="2:9" ht="12" customHeight="1" thickBot="1">
      <c r="B2" s="17" t="s">
        <v>2</v>
      </c>
      <c r="C2" s="18" t="s">
        <v>18</v>
      </c>
      <c r="D2" s="19" t="s">
        <v>3</v>
      </c>
      <c r="E2" s="20" t="s">
        <v>1</v>
      </c>
      <c r="F2" s="21" t="s">
        <v>0</v>
      </c>
      <c r="G2" s="56" t="s">
        <v>4</v>
      </c>
      <c r="H2" s="55" t="s">
        <v>5</v>
      </c>
      <c r="I2" s="16"/>
    </row>
    <row r="3" spans="2:9" ht="12" customHeight="1">
      <c r="B3" s="63">
        <v>43831</v>
      </c>
      <c r="C3" s="64"/>
      <c r="D3" s="65" t="s">
        <v>27</v>
      </c>
      <c r="E3" s="66"/>
      <c r="F3" s="67"/>
      <c r="G3" s="126">
        <v>3820.16</v>
      </c>
      <c r="H3" s="68" t="s">
        <v>5</v>
      </c>
      <c r="I3" s="16"/>
    </row>
    <row r="4" spans="2:9" ht="12" customHeight="1">
      <c r="B4" s="51"/>
      <c r="C4" s="48"/>
      <c r="D4" s="1" t="s">
        <v>85</v>
      </c>
      <c r="E4" s="49"/>
      <c r="F4" s="50">
        <v>58</v>
      </c>
      <c r="G4" s="50">
        <f>G3-E4+F4</f>
        <v>3878.16</v>
      </c>
      <c r="H4" s="52"/>
      <c r="I4" s="16"/>
    </row>
    <row r="5" spans="2:9" ht="12" customHeight="1">
      <c r="B5" s="51"/>
      <c r="C5" s="48"/>
      <c r="D5" s="23" t="s">
        <v>86</v>
      </c>
      <c r="E5" s="49">
        <v>60</v>
      </c>
      <c r="F5" s="50"/>
      <c r="G5" s="50">
        <f aca="true" t="shared" si="0" ref="G5:G11">G4-E5+F5</f>
        <v>3818.16</v>
      </c>
      <c r="H5" s="52"/>
      <c r="I5" s="16"/>
    </row>
    <row r="6" spans="2:9" ht="12" customHeight="1">
      <c r="B6" s="51"/>
      <c r="C6" s="48"/>
      <c r="D6" s="23" t="s">
        <v>87</v>
      </c>
      <c r="E6" s="49">
        <v>5.8</v>
      </c>
      <c r="F6" s="50"/>
      <c r="G6" s="50">
        <f t="shared" si="0"/>
        <v>3812.3599999999997</v>
      </c>
      <c r="H6" s="52"/>
      <c r="I6" s="16"/>
    </row>
    <row r="7" spans="2:9" ht="12" customHeight="1">
      <c r="B7" s="51"/>
      <c r="C7" s="48"/>
      <c r="D7" s="1" t="s">
        <v>88</v>
      </c>
      <c r="E7" s="49">
        <v>17.4</v>
      </c>
      <c r="F7" s="50"/>
      <c r="G7" s="50">
        <f t="shared" si="0"/>
        <v>3794.9599999999996</v>
      </c>
      <c r="H7" s="52"/>
      <c r="I7" s="16"/>
    </row>
    <row r="8" spans="2:9" ht="12" customHeight="1">
      <c r="B8" s="51"/>
      <c r="C8" s="24"/>
      <c r="D8" s="1" t="s">
        <v>89</v>
      </c>
      <c r="E8" s="49"/>
      <c r="F8" s="50">
        <v>15</v>
      </c>
      <c r="G8" s="50">
        <f t="shared" si="0"/>
        <v>3809.9599999999996</v>
      </c>
      <c r="H8" s="52"/>
      <c r="I8" s="16"/>
    </row>
    <row r="9" spans="2:9" ht="12" customHeight="1">
      <c r="B9" s="51"/>
      <c r="C9" s="48"/>
      <c r="D9" s="22" t="s">
        <v>91</v>
      </c>
      <c r="E9" s="49"/>
      <c r="F9" s="50">
        <v>50</v>
      </c>
      <c r="G9" s="50">
        <f t="shared" si="0"/>
        <v>3859.9599999999996</v>
      </c>
      <c r="H9" s="52"/>
      <c r="I9" s="16"/>
    </row>
    <row r="10" spans="2:9" ht="12" customHeight="1">
      <c r="B10" s="51"/>
      <c r="C10" s="48"/>
      <c r="D10" s="22" t="s">
        <v>92</v>
      </c>
      <c r="E10" s="49"/>
      <c r="F10" s="50">
        <v>84</v>
      </c>
      <c r="G10" s="50">
        <f t="shared" si="0"/>
        <v>3943.9599999999996</v>
      </c>
      <c r="H10" s="52"/>
      <c r="I10" s="16"/>
    </row>
    <row r="11" spans="2:9" ht="12" customHeight="1">
      <c r="B11" s="51"/>
      <c r="C11" s="48"/>
      <c r="D11" s="22" t="s">
        <v>90</v>
      </c>
      <c r="E11" s="49"/>
      <c r="F11" s="50"/>
      <c r="G11" s="50">
        <f t="shared" si="0"/>
        <v>3943.9599999999996</v>
      </c>
      <c r="H11" s="52"/>
      <c r="I11" s="16"/>
    </row>
    <row r="12" spans="2:9" ht="12" customHeight="1">
      <c r="B12" s="41"/>
      <c r="C12" s="42"/>
      <c r="D12" s="35" t="s">
        <v>93</v>
      </c>
      <c r="E12" s="43"/>
      <c r="F12" s="50">
        <v>35</v>
      </c>
      <c r="G12" s="50">
        <f aca="true" t="shared" si="1" ref="G12:G17">G11-E12+F12</f>
        <v>3978.9599999999996</v>
      </c>
      <c r="H12" s="52"/>
      <c r="I12" s="16"/>
    </row>
    <row r="13" spans="2:9" ht="12" customHeight="1">
      <c r="B13" s="41"/>
      <c r="C13" s="42"/>
      <c r="D13" s="23" t="s">
        <v>94</v>
      </c>
      <c r="E13" s="43"/>
      <c r="F13" s="50">
        <v>174</v>
      </c>
      <c r="G13" s="44">
        <f t="shared" si="1"/>
        <v>4152.959999999999</v>
      </c>
      <c r="H13" s="52"/>
      <c r="I13" s="16"/>
    </row>
    <row r="14" spans="2:9" ht="12" customHeight="1">
      <c r="B14" s="41"/>
      <c r="C14" s="42"/>
      <c r="D14" s="35" t="s">
        <v>94</v>
      </c>
      <c r="E14" s="43"/>
      <c r="F14" s="50">
        <v>11</v>
      </c>
      <c r="G14" s="44">
        <f t="shared" si="1"/>
        <v>4163.959999999999</v>
      </c>
      <c r="H14" s="52"/>
      <c r="I14" s="16"/>
    </row>
    <row r="15" spans="2:9" ht="12" customHeight="1">
      <c r="B15" s="41"/>
      <c r="C15" s="42"/>
      <c r="D15" s="35" t="s">
        <v>94</v>
      </c>
      <c r="E15" s="43"/>
      <c r="F15" s="50">
        <v>12</v>
      </c>
      <c r="G15" s="44">
        <f t="shared" si="1"/>
        <v>4175.959999999999</v>
      </c>
      <c r="H15" s="52"/>
      <c r="I15" s="16"/>
    </row>
    <row r="16" spans="2:9" ht="12" customHeight="1">
      <c r="B16" s="41"/>
      <c r="C16" s="42"/>
      <c r="D16" s="35" t="s">
        <v>95</v>
      </c>
      <c r="E16" s="43"/>
      <c r="F16" s="50">
        <v>22</v>
      </c>
      <c r="G16" s="44">
        <f t="shared" si="1"/>
        <v>4197.959999999999</v>
      </c>
      <c r="H16" s="52"/>
      <c r="I16" s="16"/>
    </row>
    <row r="17" spans="2:9" ht="12" customHeight="1">
      <c r="B17" s="41"/>
      <c r="C17" s="42"/>
      <c r="D17" s="35" t="s">
        <v>96</v>
      </c>
      <c r="E17" s="43"/>
      <c r="F17" s="50">
        <v>19.4</v>
      </c>
      <c r="G17" s="44">
        <f t="shared" si="1"/>
        <v>4217.359999999999</v>
      </c>
      <c r="H17" s="52"/>
      <c r="I17" s="16"/>
    </row>
    <row r="18" spans="2:9" ht="12" customHeight="1">
      <c r="B18" s="41"/>
      <c r="C18" s="42"/>
      <c r="D18" s="35" t="s">
        <v>97</v>
      </c>
      <c r="E18" s="43"/>
      <c r="F18" s="50">
        <v>157</v>
      </c>
      <c r="G18" s="44">
        <v>4374.36</v>
      </c>
      <c r="H18" s="52"/>
      <c r="I18" s="16"/>
    </row>
    <row r="19" spans="2:9" ht="12" customHeight="1">
      <c r="B19" s="41"/>
      <c r="C19" s="42"/>
      <c r="D19" s="35" t="s">
        <v>98</v>
      </c>
      <c r="E19" s="43"/>
      <c r="F19" s="50">
        <v>50</v>
      </c>
      <c r="G19" s="44">
        <v>4424.36</v>
      </c>
      <c r="H19" s="52"/>
      <c r="I19" s="16"/>
    </row>
    <row r="20" spans="2:9" ht="12" customHeight="1">
      <c r="B20" s="51"/>
      <c r="C20" s="48"/>
      <c r="D20" s="22" t="s">
        <v>99</v>
      </c>
      <c r="E20" s="49"/>
      <c r="F20" s="50">
        <v>11</v>
      </c>
      <c r="G20" s="44">
        <v>4435.36</v>
      </c>
      <c r="H20" s="52"/>
      <c r="I20" s="16"/>
    </row>
    <row r="21" spans="2:9" ht="12" customHeight="1">
      <c r="B21" s="51"/>
      <c r="C21" s="48"/>
      <c r="D21" s="22" t="s">
        <v>102</v>
      </c>
      <c r="E21" s="49"/>
      <c r="F21" s="50">
        <v>215</v>
      </c>
      <c r="G21" s="44">
        <v>4639.36</v>
      </c>
      <c r="H21" s="52"/>
      <c r="I21" s="16"/>
    </row>
    <row r="22" spans="2:9" ht="12" customHeight="1">
      <c r="B22" s="51"/>
      <c r="C22" s="48"/>
      <c r="D22" s="23" t="s">
        <v>100</v>
      </c>
      <c r="E22" s="49"/>
      <c r="F22" s="50">
        <v>25</v>
      </c>
      <c r="G22" s="44">
        <v>4664.36</v>
      </c>
      <c r="H22" s="52"/>
      <c r="I22" s="16"/>
    </row>
    <row r="23" spans="2:9" ht="12" customHeight="1">
      <c r="B23" s="51"/>
      <c r="C23" s="48"/>
      <c r="D23" s="22" t="s">
        <v>101</v>
      </c>
      <c r="E23" s="49"/>
      <c r="F23" s="50">
        <v>50</v>
      </c>
      <c r="G23" s="44">
        <v>4714.36</v>
      </c>
      <c r="H23" s="52"/>
      <c r="I23" s="16"/>
    </row>
    <row r="24" spans="2:9" ht="12" customHeight="1">
      <c r="B24" s="51"/>
      <c r="C24" s="48"/>
      <c r="D24" s="22" t="s">
        <v>103</v>
      </c>
      <c r="E24" s="49"/>
      <c r="F24" s="50">
        <v>117</v>
      </c>
      <c r="G24" s="44">
        <v>4831.36</v>
      </c>
      <c r="H24" s="52"/>
      <c r="I24" s="16"/>
    </row>
    <row r="25" spans="2:9" ht="12" customHeight="1">
      <c r="B25" s="41"/>
      <c r="C25" s="42"/>
      <c r="D25" s="35" t="s">
        <v>104</v>
      </c>
      <c r="E25" s="43"/>
      <c r="F25" s="50">
        <v>50</v>
      </c>
      <c r="G25" s="44">
        <v>4881.36</v>
      </c>
      <c r="H25" s="52"/>
      <c r="I25" s="16"/>
    </row>
    <row r="26" spans="2:9" ht="12" customHeight="1">
      <c r="B26" s="41"/>
      <c r="C26" s="42"/>
      <c r="D26" s="35"/>
      <c r="E26" s="43"/>
      <c r="F26" s="50"/>
      <c r="G26" s="44"/>
      <c r="H26" s="52"/>
      <c r="I26" s="16"/>
    </row>
    <row r="27" spans="2:9" ht="12" customHeight="1">
      <c r="B27" s="41"/>
      <c r="C27" s="42"/>
      <c r="D27" s="35"/>
      <c r="E27" s="43"/>
      <c r="F27" s="50"/>
      <c r="G27" s="44"/>
      <c r="H27" s="52"/>
      <c r="I27" s="16"/>
    </row>
    <row r="28" spans="2:9" ht="12" customHeight="1">
      <c r="B28" s="41"/>
      <c r="C28" s="42"/>
      <c r="D28" s="35"/>
      <c r="E28" s="43"/>
      <c r="F28" s="50"/>
      <c r="G28" s="44"/>
      <c r="H28" s="52"/>
      <c r="I28" s="16"/>
    </row>
    <row r="29" spans="2:9" ht="12" customHeight="1">
      <c r="B29" s="41"/>
      <c r="C29" s="42"/>
      <c r="D29" s="35"/>
      <c r="E29" s="43"/>
      <c r="F29" s="50"/>
      <c r="G29" s="44"/>
      <c r="H29" s="52"/>
      <c r="I29" s="16"/>
    </row>
    <row r="30" spans="2:9" ht="12" customHeight="1">
      <c r="B30" s="41"/>
      <c r="C30" s="42"/>
      <c r="D30" s="37"/>
      <c r="E30" s="43"/>
      <c r="F30" s="50"/>
      <c r="G30" s="44"/>
      <c r="H30" s="52"/>
      <c r="I30" s="16"/>
    </row>
    <row r="31" spans="2:9" ht="12" customHeight="1">
      <c r="B31" s="41"/>
      <c r="C31" s="48"/>
      <c r="D31" s="23"/>
      <c r="E31" s="49"/>
      <c r="F31" s="50"/>
      <c r="G31" s="44"/>
      <c r="H31" s="52"/>
      <c r="I31" s="16"/>
    </row>
    <row r="32" spans="2:9" ht="12" customHeight="1">
      <c r="B32" s="51"/>
      <c r="C32" s="48"/>
      <c r="D32" s="62"/>
      <c r="E32" s="49"/>
      <c r="F32" s="50"/>
      <c r="G32" s="44"/>
      <c r="H32" s="52"/>
      <c r="I32" s="16"/>
    </row>
    <row r="33" spans="2:9" ht="12" customHeight="1">
      <c r="B33" s="51"/>
      <c r="C33" s="48"/>
      <c r="D33" s="62"/>
      <c r="E33" s="49"/>
      <c r="F33" s="50"/>
      <c r="G33" s="44"/>
      <c r="H33" s="52"/>
      <c r="I33" s="16"/>
    </row>
    <row r="34" spans="2:9" ht="12" customHeight="1">
      <c r="B34" s="51"/>
      <c r="C34" s="48"/>
      <c r="D34" s="23"/>
      <c r="E34" s="49"/>
      <c r="F34" s="50"/>
      <c r="G34" s="44"/>
      <c r="H34" s="52"/>
      <c r="I34" s="16"/>
    </row>
    <row r="35" spans="2:9" ht="12" customHeight="1">
      <c r="B35" s="51"/>
      <c r="C35" s="48"/>
      <c r="D35" s="23"/>
      <c r="E35" s="49"/>
      <c r="F35" s="50"/>
      <c r="G35" s="44"/>
      <c r="H35" s="52"/>
      <c r="I35" s="16"/>
    </row>
    <row r="36" spans="2:9" ht="12" customHeight="1">
      <c r="B36" s="51"/>
      <c r="C36" s="48"/>
      <c r="D36" s="23"/>
      <c r="E36" s="49"/>
      <c r="F36" s="50"/>
      <c r="G36" s="44"/>
      <c r="H36" s="52"/>
      <c r="I36" s="16"/>
    </row>
    <row r="37" spans="2:9" ht="12" customHeight="1">
      <c r="B37" s="51"/>
      <c r="C37" s="48"/>
      <c r="D37" s="23"/>
      <c r="E37" s="49"/>
      <c r="F37" s="50"/>
      <c r="G37" s="44"/>
      <c r="H37" s="52"/>
      <c r="I37" s="16"/>
    </row>
    <row r="38" spans="2:9" ht="12" customHeight="1">
      <c r="B38" s="51"/>
      <c r="C38" s="48"/>
      <c r="D38" s="23"/>
      <c r="E38" s="49"/>
      <c r="F38" s="50"/>
      <c r="G38" s="44"/>
      <c r="H38" s="52"/>
      <c r="I38" s="16"/>
    </row>
    <row r="39" spans="2:9" ht="12" customHeight="1">
      <c r="B39" s="51"/>
      <c r="C39" s="48"/>
      <c r="D39" s="23"/>
      <c r="E39" s="49"/>
      <c r="F39" s="50"/>
      <c r="G39" s="44"/>
      <c r="H39" s="52"/>
      <c r="I39" s="16"/>
    </row>
    <row r="40" spans="2:9" ht="12" customHeight="1">
      <c r="B40" s="51"/>
      <c r="C40" s="48"/>
      <c r="D40" s="37"/>
      <c r="E40" s="43"/>
      <c r="F40" s="50"/>
      <c r="G40" s="44"/>
      <c r="H40" s="52"/>
      <c r="I40" s="16"/>
    </row>
    <row r="41" spans="2:9" ht="12" customHeight="1">
      <c r="B41" s="51"/>
      <c r="C41" s="48"/>
      <c r="D41" s="37"/>
      <c r="E41" s="43"/>
      <c r="F41" s="50"/>
      <c r="G41" s="44"/>
      <c r="H41" s="52"/>
      <c r="I41" s="16"/>
    </row>
    <row r="42" spans="2:9" ht="12" customHeight="1">
      <c r="B42" s="51"/>
      <c r="C42" s="48"/>
      <c r="D42" s="37"/>
      <c r="E42" s="43"/>
      <c r="F42" s="50"/>
      <c r="G42" s="44"/>
      <c r="H42" s="52"/>
      <c r="I42" s="16"/>
    </row>
    <row r="43" spans="2:9" ht="12" customHeight="1">
      <c r="B43" s="33"/>
      <c r="C43" s="48"/>
      <c r="D43" s="47"/>
      <c r="E43" s="36"/>
      <c r="F43" s="50"/>
      <c r="G43" s="44"/>
      <c r="H43" s="52"/>
      <c r="I43" s="16"/>
    </row>
    <row r="44" spans="2:9" ht="12" customHeight="1">
      <c r="B44" s="33"/>
      <c r="C44" s="48"/>
      <c r="D44" s="37"/>
      <c r="E44" s="36"/>
      <c r="F44" s="50"/>
      <c r="G44" s="44"/>
      <c r="H44" s="52"/>
      <c r="I44" s="16"/>
    </row>
    <row r="45" spans="2:9" ht="12" customHeight="1">
      <c r="B45" s="33"/>
      <c r="C45" s="34"/>
      <c r="D45" s="35"/>
      <c r="E45" s="36"/>
      <c r="F45" s="50"/>
      <c r="G45" s="44"/>
      <c r="H45" s="52"/>
      <c r="I45" s="16"/>
    </row>
    <row r="46" spans="2:9" ht="12" customHeight="1">
      <c r="B46" s="33"/>
      <c r="C46" s="34"/>
      <c r="D46" s="35"/>
      <c r="E46" s="36"/>
      <c r="F46" s="50"/>
      <c r="G46" s="44"/>
      <c r="H46" s="52"/>
      <c r="I46" s="16"/>
    </row>
    <row r="47" spans="2:9" ht="12" customHeight="1">
      <c r="B47" s="33"/>
      <c r="C47" s="34"/>
      <c r="D47" s="37"/>
      <c r="E47" s="36"/>
      <c r="F47" s="50"/>
      <c r="G47" s="44"/>
      <c r="H47" s="52"/>
      <c r="I47" s="16"/>
    </row>
    <row r="48" spans="2:9" ht="12" customHeight="1">
      <c r="B48" s="33"/>
      <c r="C48" s="34"/>
      <c r="D48" s="37"/>
      <c r="E48" s="36"/>
      <c r="F48" s="50"/>
      <c r="G48" s="44"/>
      <c r="H48" s="52"/>
      <c r="I48" s="16"/>
    </row>
    <row r="49" spans="2:9" ht="12" customHeight="1">
      <c r="B49" s="33"/>
      <c r="C49" s="34"/>
      <c r="D49" s="37"/>
      <c r="E49" s="36"/>
      <c r="F49" s="50"/>
      <c r="G49" s="44"/>
      <c r="H49" s="52"/>
      <c r="I49" s="16"/>
    </row>
    <row r="50" spans="2:9" ht="12" customHeight="1">
      <c r="B50" s="41"/>
      <c r="C50" s="42"/>
      <c r="D50" s="37"/>
      <c r="E50" s="43"/>
      <c r="F50" s="50"/>
      <c r="G50" s="44"/>
      <c r="H50" s="52"/>
      <c r="I50" s="16"/>
    </row>
    <row r="51" spans="2:9" ht="12" customHeight="1">
      <c r="B51" s="41"/>
      <c r="C51" s="42"/>
      <c r="D51" s="37"/>
      <c r="E51" s="43"/>
      <c r="F51" s="50"/>
      <c r="G51" s="44"/>
      <c r="H51" s="52"/>
      <c r="I51" s="16"/>
    </row>
    <row r="52" spans="2:9" ht="12" customHeight="1">
      <c r="B52" s="41"/>
      <c r="C52" s="48"/>
      <c r="D52" s="1"/>
      <c r="E52" s="45"/>
      <c r="F52" s="50"/>
      <c r="G52" s="44"/>
      <c r="H52" s="52"/>
      <c r="I52" s="16"/>
    </row>
    <row r="53" spans="2:9" ht="12" customHeight="1">
      <c r="B53" s="41"/>
      <c r="C53" s="48"/>
      <c r="D53" s="1"/>
      <c r="E53" s="45"/>
      <c r="F53" s="50"/>
      <c r="G53" s="44"/>
      <c r="H53" s="52"/>
      <c r="I53" s="16"/>
    </row>
    <row r="54" spans="2:9" ht="12" customHeight="1">
      <c r="B54" s="41"/>
      <c r="C54" s="48"/>
      <c r="D54" s="1"/>
      <c r="E54" s="45"/>
      <c r="F54" s="50"/>
      <c r="G54" s="44"/>
      <c r="H54" s="52"/>
      <c r="I54" s="16"/>
    </row>
    <row r="55" spans="2:9" ht="12" customHeight="1">
      <c r="B55" s="41"/>
      <c r="C55" s="48"/>
      <c r="D55" s="1"/>
      <c r="E55" s="45"/>
      <c r="F55" s="50"/>
      <c r="G55" s="44"/>
      <c r="H55" s="52"/>
      <c r="I55" s="16"/>
    </row>
    <row r="56" spans="2:9" ht="12" customHeight="1">
      <c r="B56" s="41"/>
      <c r="C56" s="48"/>
      <c r="D56" s="1"/>
      <c r="E56" s="45"/>
      <c r="F56" s="50"/>
      <c r="G56" s="44"/>
      <c r="H56" s="52"/>
      <c r="I56" s="16"/>
    </row>
    <row r="57" spans="2:8" ht="12" customHeight="1" thickBot="1">
      <c r="B57" s="144"/>
      <c r="C57" s="145"/>
      <c r="D57" s="146"/>
      <c r="E57" s="147"/>
      <c r="F57" s="148"/>
      <c r="G57" s="149"/>
      <c r="H57" s="150"/>
    </row>
    <row r="58" spans="2:8" ht="12" customHeight="1">
      <c r="B58" s="142"/>
      <c r="C58" s="54"/>
      <c r="G58" s="141"/>
      <c r="H58" s="143"/>
    </row>
    <row r="59" spans="1:9" s="151" customFormat="1" ht="12" customHeight="1" thickBot="1">
      <c r="A59" s="4"/>
      <c r="B59" s="142"/>
      <c r="C59" s="54"/>
      <c r="D59" s="2"/>
      <c r="E59" s="30"/>
      <c r="F59" s="27"/>
      <c r="G59" s="141"/>
      <c r="H59" s="143"/>
      <c r="I59" s="2"/>
    </row>
    <row r="60" spans="2:8" ht="12" customHeight="1" thickBot="1">
      <c r="B60" s="127" t="s">
        <v>41</v>
      </c>
      <c r="C60" s="128"/>
      <c r="D60" s="129"/>
      <c r="E60" s="130"/>
      <c r="F60" s="131"/>
      <c r="G60" s="132" t="s">
        <v>62</v>
      </c>
      <c r="H60" s="134">
        <v>2</v>
      </c>
    </row>
    <row r="61" spans="2:8" ht="12" customHeight="1" thickBot="1">
      <c r="B61" s="17" t="s">
        <v>2</v>
      </c>
      <c r="C61" s="18" t="s">
        <v>18</v>
      </c>
      <c r="D61" s="19" t="s">
        <v>3</v>
      </c>
      <c r="E61" s="20" t="s">
        <v>1</v>
      </c>
      <c r="F61" s="21" t="s">
        <v>0</v>
      </c>
      <c r="G61" s="56" t="s">
        <v>4</v>
      </c>
      <c r="H61" s="68" t="s">
        <v>5</v>
      </c>
    </row>
    <row r="62" spans="2:8" ht="12" customHeight="1">
      <c r="B62" s="135"/>
      <c r="C62" s="136"/>
      <c r="D62" s="137"/>
      <c r="E62" s="138"/>
      <c r="F62" s="139"/>
      <c r="G62" s="140"/>
      <c r="H62" s="133"/>
    </row>
    <row r="63" spans="2:8" ht="12" customHeight="1">
      <c r="B63" s="41"/>
      <c r="C63" s="48"/>
      <c r="D63" s="1"/>
      <c r="E63" s="45"/>
      <c r="F63" s="46"/>
      <c r="G63" s="44"/>
      <c r="H63" s="52"/>
    </row>
    <row r="64" spans="2:8" ht="12" customHeight="1">
      <c r="B64" s="41"/>
      <c r="C64" s="48"/>
      <c r="D64" s="1"/>
      <c r="E64" s="45"/>
      <c r="F64" s="46"/>
      <c r="G64" s="44"/>
      <c r="H64" s="52"/>
    </row>
    <row r="65" spans="2:8" ht="12" customHeight="1">
      <c r="B65" s="51"/>
      <c r="C65" s="48"/>
      <c r="D65" s="1"/>
      <c r="E65" s="45"/>
      <c r="F65" s="46"/>
      <c r="G65" s="46"/>
      <c r="H65" s="52"/>
    </row>
    <row r="66" spans="2:8" ht="12" customHeight="1">
      <c r="B66" s="69"/>
      <c r="C66" s="70"/>
      <c r="D66" s="71"/>
      <c r="E66" s="72"/>
      <c r="F66" s="46"/>
      <c r="G66" s="46"/>
      <c r="H66" s="73"/>
    </row>
    <row r="67" spans="2:8" ht="12" customHeight="1">
      <c r="B67" s="51"/>
      <c r="C67" s="48"/>
      <c r="D67" s="1"/>
      <c r="E67" s="45"/>
      <c r="F67" s="46"/>
      <c r="G67" s="46"/>
      <c r="H67" s="52"/>
    </row>
    <row r="68" spans="2:8" ht="12" customHeight="1">
      <c r="B68" s="74"/>
      <c r="C68" s="75"/>
      <c r="D68" s="76"/>
      <c r="E68" s="77"/>
      <c r="F68" s="46"/>
      <c r="G68" s="46"/>
      <c r="H68" s="52"/>
    </row>
    <row r="69" spans="2:8" ht="12" customHeight="1">
      <c r="B69" s="51"/>
      <c r="C69" s="48"/>
      <c r="D69" s="1"/>
      <c r="E69" s="1"/>
      <c r="F69" s="46"/>
      <c r="G69" s="46"/>
      <c r="H69" s="52"/>
    </row>
    <row r="70" spans="2:8" ht="12" customHeight="1">
      <c r="B70" s="51"/>
      <c r="C70" s="24"/>
      <c r="D70" s="1"/>
      <c r="E70" s="1"/>
      <c r="F70" s="46"/>
      <c r="G70" s="46"/>
      <c r="H70" s="52"/>
    </row>
    <row r="71" spans="2:8" ht="12" customHeight="1">
      <c r="B71" s="51"/>
      <c r="C71" s="24"/>
      <c r="D71" s="1"/>
      <c r="E71" s="1"/>
      <c r="F71" s="46"/>
      <c r="G71" s="46"/>
      <c r="H71" s="52"/>
    </row>
    <row r="72" spans="2:8" ht="12" customHeight="1">
      <c r="B72" s="51"/>
      <c r="C72" s="24"/>
      <c r="D72" s="1"/>
      <c r="E72" s="1"/>
      <c r="F72" s="46"/>
      <c r="G72" s="46"/>
      <c r="H72" s="52"/>
    </row>
    <row r="73" spans="2:9" ht="12" customHeight="1">
      <c r="B73" s="51"/>
      <c r="C73" s="24"/>
      <c r="D73" s="1"/>
      <c r="E73" s="1"/>
      <c r="F73" s="46"/>
      <c r="G73" s="46"/>
      <c r="H73" s="52"/>
      <c r="I73" s="5"/>
    </row>
    <row r="74" spans="2:9" ht="12" customHeight="1">
      <c r="B74" s="51"/>
      <c r="C74" s="24"/>
      <c r="D74" s="1"/>
      <c r="E74" s="1"/>
      <c r="F74" s="46"/>
      <c r="G74" s="46"/>
      <c r="H74" s="52"/>
      <c r="I74" s="5"/>
    </row>
    <row r="75" spans="2:9" ht="12" customHeight="1">
      <c r="B75" s="51"/>
      <c r="C75" s="34"/>
      <c r="D75" s="35"/>
      <c r="E75" s="45"/>
      <c r="F75" s="46"/>
      <c r="G75" s="46"/>
      <c r="H75" s="52"/>
      <c r="I75" s="5"/>
    </row>
    <row r="76" spans="2:9" ht="12" customHeight="1">
      <c r="B76" s="51"/>
      <c r="C76" s="34"/>
      <c r="D76" s="35"/>
      <c r="E76" s="45"/>
      <c r="F76" s="46"/>
      <c r="G76" s="46"/>
      <c r="H76" s="52"/>
      <c r="I76" s="5"/>
    </row>
    <row r="77" spans="2:9" ht="12" customHeight="1">
      <c r="B77" s="51"/>
      <c r="C77" s="24"/>
      <c r="D77" s="1"/>
      <c r="E77" s="45"/>
      <c r="F77" s="46"/>
      <c r="G77" s="46"/>
      <c r="H77" s="52"/>
      <c r="I77" s="5"/>
    </row>
    <row r="78" spans="2:9" ht="12" customHeight="1">
      <c r="B78" s="51"/>
      <c r="C78" s="24"/>
      <c r="D78" s="1"/>
      <c r="E78" s="45"/>
      <c r="F78" s="46"/>
      <c r="G78" s="46"/>
      <c r="H78" s="52"/>
      <c r="I78" s="5"/>
    </row>
    <row r="79" spans="2:9" ht="12" customHeight="1">
      <c r="B79" s="51"/>
      <c r="C79" s="24"/>
      <c r="D79" s="1"/>
      <c r="E79" s="45"/>
      <c r="F79" s="46"/>
      <c r="G79" s="46"/>
      <c r="H79" s="52"/>
      <c r="I79" s="5"/>
    </row>
    <row r="80" spans="2:9" ht="12" customHeight="1">
      <c r="B80" s="51"/>
      <c r="C80" s="24"/>
      <c r="D80" s="1"/>
      <c r="E80" s="45"/>
      <c r="F80" s="46"/>
      <c r="G80" s="46"/>
      <c r="H80" s="52"/>
      <c r="I80" s="5"/>
    </row>
    <row r="81" spans="2:9" ht="12" customHeight="1">
      <c r="B81" s="51"/>
      <c r="C81" s="24"/>
      <c r="D81" s="1"/>
      <c r="E81" s="45"/>
      <c r="F81" s="46"/>
      <c r="G81" s="46"/>
      <c r="H81" s="52"/>
      <c r="I81" s="5"/>
    </row>
    <row r="82" spans="2:9" ht="12" customHeight="1">
      <c r="B82" s="51"/>
      <c r="C82" s="24"/>
      <c r="D82" s="1"/>
      <c r="E82" s="45"/>
      <c r="F82" s="46"/>
      <c r="G82" s="46"/>
      <c r="H82" s="52"/>
      <c r="I82" s="5"/>
    </row>
    <row r="83" spans="2:9" ht="12" customHeight="1">
      <c r="B83" s="51"/>
      <c r="C83" s="24"/>
      <c r="D83" s="1"/>
      <c r="E83" s="45"/>
      <c r="F83" s="46"/>
      <c r="G83" s="46"/>
      <c r="H83" s="52"/>
      <c r="I83" s="5"/>
    </row>
    <row r="84" spans="2:9" ht="12" customHeight="1">
      <c r="B84" s="51"/>
      <c r="C84" s="24"/>
      <c r="D84" s="1"/>
      <c r="E84" s="45"/>
      <c r="F84" s="46"/>
      <c r="G84" s="46"/>
      <c r="H84" s="52"/>
      <c r="I84" s="5"/>
    </row>
    <row r="85" spans="2:9" ht="12" customHeight="1">
      <c r="B85" s="51"/>
      <c r="C85" s="24"/>
      <c r="D85" s="1"/>
      <c r="E85" s="45"/>
      <c r="F85" s="46"/>
      <c r="G85" s="46"/>
      <c r="H85" s="52"/>
      <c r="I85" s="5"/>
    </row>
    <row r="86" spans="2:9" ht="12" customHeight="1">
      <c r="B86" s="51"/>
      <c r="C86" s="24"/>
      <c r="D86" s="1"/>
      <c r="E86" s="45"/>
      <c r="F86" s="46"/>
      <c r="G86" s="46"/>
      <c r="H86" s="52"/>
      <c r="I86" s="5"/>
    </row>
    <row r="87" spans="2:9" ht="12" customHeight="1">
      <c r="B87" s="51"/>
      <c r="C87" s="24"/>
      <c r="D87" s="1"/>
      <c r="E87" s="45"/>
      <c r="F87" s="46"/>
      <c r="G87" s="46"/>
      <c r="H87" s="52"/>
      <c r="I87" s="5"/>
    </row>
    <row r="88" spans="2:9" ht="12" customHeight="1">
      <c r="B88" s="51"/>
      <c r="C88" s="24"/>
      <c r="D88" s="1"/>
      <c r="E88" s="45"/>
      <c r="F88" s="46"/>
      <c r="G88" s="46"/>
      <c r="H88" s="52"/>
      <c r="I88" s="5"/>
    </row>
    <row r="89" spans="2:9" ht="12" customHeight="1">
      <c r="B89" s="51"/>
      <c r="C89" s="24"/>
      <c r="D89" s="1"/>
      <c r="E89" s="45"/>
      <c r="F89" s="46"/>
      <c r="G89" s="46"/>
      <c r="H89" s="52"/>
      <c r="I89" s="5"/>
    </row>
    <row r="90" spans="2:9" ht="12" customHeight="1">
      <c r="B90" s="51"/>
      <c r="C90" s="34"/>
      <c r="D90" s="35"/>
      <c r="E90" s="45"/>
      <c r="F90" s="46"/>
      <c r="G90" s="46"/>
      <c r="H90" s="52"/>
      <c r="I90" s="5"/>
    </row>
    <row r="91" spans="2:9" ht="12" customHeight="1">
      <c r="B91" s="51"/>
      <c r="C91" s="34"/>
      <c r="D91" s="35"/>
      <c r="E91" s="45"/>
      <c r="F91" s="46"/>
      <c r="G91" s="46"/>
      <c r="H91" s="52"/>
      <c r="I91" s="5"/>
    </row>
    <row r="92" spans="2:9" ht="12" customHeight="1">
      <c r="B92" s="51"/>
      <c r="C92" s="24"/>
      <c r="D92" s="1"/>
      <c r="E92" s="45"/>
      <c r="F92" s="46"/>
      <c r="G92" s="46"/>
      <c r="H92" s="52"/>
      <c r="I92" s="5"/>
    </row>
    <row r="93" spans="2:9" ht="12" customHeight="1">
      <c r="B93" s="51"/>
      <c r="C93" s="24"/>
      <c r="D93" s="1"/>
      <c r="E93" s="45"/>
      <c r="F93" s="46"/>
      <c r="G93" s="46"/>
      <c r="H93" s="52"/>
      <c r="I93" s="5"/>
    </row>
    <row r="94" spans="2:9" ht="12" customHeight="1">
      <c r="B94" s="51"/>
      <c r="C94" s="24"/>
      <c r="D94" s="1"/>
      <c r="E94" s="45"/>
      <c r="F94" s="46"/>
      <c r="G94" s="46"/>
      <c r="H94" s="52"/>
      <c r="I94" s="5"/>
    </row>
    <row r="95" spans="2:9" ht="12" customHeight="1">
      <c r="B95" s="51"/>
      <c r="C95" s="24"/>
      <c r="D95" s="1"/>
      <c r="E95" s="45"/>
      <c r="F95" s="46"/>
      <c r="G95" s="46"/>
      <c r="H95" s="52"/>
      <c r="I95" s="5"/>
    </row>
    <row r="96" spans="2:9" ht="12" customHeight="1">
      <c r="B96" s="51"/>
      <c r="C96" s="24"/>
      <c r="D96" s="1"/>
      <c r="E96" s="45"/>
      <c r="F96" s="46"/>
      <c r="G96" s="46"/>
      <c r="H96" s="52"/>
      <c r="I96" s="5"/>
    </row>
    <row r="97" spans="2:9" ht="12" customHeight="1">
      <c r="B97" s="51"/>
      <c r="C97" s="24"/>
      <c r="D97" s="1"/>
      <c r="E97" s="45"/>
      <c r="F97" s="46"/>
      <c r="G97" s="46"/>
      <c r="H97" s="52"/>
      <c r="I97" s="5"/>
    </row>
    <row r="98" spans="2:9" ht="12" customHeight="1">
      <c r="B98" s="51"/>
      <c r="C98" s="24"/>
      <c r="D98" s="1"/>
      <c r="E98" s="45"/>
      <c r="F98" s="46"/>
      <c r="G98" s="46"/>
      <c r="H98" s="52"/>
      <c r="I98" s="5"/>
    </row>
    <row r="99" spans="2:9" ht="12" customHeight="1">
      <c r="B99" s="51"/>
      <c r="C99" s="24"/>
      <c r="D99" s="1"/>
      <c r="E99" s="45"/>
      <c r="F99" s="45"/>
      <c r="G99" s="80"/>
      <c r="H99" s="52"/>
      <c r="I99" s="5"/>
    </row>
    <row r="100" spans="2:9" ht="12" customHeight="1">
      <c r="B100" s="51"/>
      <c r="C100" s="24"/>
      <c r="D100" s="1"/>
      <c r="E100" s="45"/>
      <c r="F100" s="45"/>
      <c r="G100" s="80"/>
      <c r="H100" s="52"/>
      <c r="I100" s="5"/>
    </row>
    <row r="101" spans="2:9" ht="12" customHeight="1">
      <c r="B101" s="51"/>
      <c r="C101" s="24"/>
      <c r="D101" s="1"/>
      <c r="E101" s="45"/>
      <c r="F101" s="45"/>
      <c r="G101" s="80"/>
      <c r="H101" s="52"/>
      <c r="I101" s="5"/>
    </row>
    <row r="102" spans="2:9" ht="12" customHeight="1">
      <c r="B102" s="51"/>
      <c r="C102" s="24"/>
      <c r="D102" s="1"/>
      <c r="E102" s="45"/>
      <c r="F102" s="45"/>
      <c r="G102" s="80"/>
      <c r="H102" s="52"/>
      <c r="I102" s="5"/>
    </row>
    <row r="103" spans="2:9" ht="12" customHeight="1">
      <c r="B103" s="51"/>
      <c r="C103" s="24"/>
      <c r="D103" s="1"/>
      <c r="E103" s="45"/>
      <c r="F103" s="45"/>
      <c r="G103" s="80"/>
      <c r="H103" s="52"/>
      <c r="I103" s="5"/>
    </row>
    <row r="104" spans="2:9" ht="12" customHeight="1">
      <c r="B104" s="51"/>
      <c r="C104" s="24"/>
      <c r="D104" s="1"/>
      <c r="E104" s="45"/>
      <c r="F104" s="45"/>
      <c r="G104" s="80"/>
      <c r="H104" s="52"/>
      <c r="I104" s="5"/>
    </row>
    <row r="105" spans="2:9" ht="12" customHeight="1">
      <c r="B105" s="51"/>
      <c r="C105" s="24"/>
      <c r="D105" s="35"/>
      <c r="E105" s="45"/>
      <c r="F105" s="45"/>
      <c r="G105" s="80"/>
      <c r="H105" s="52"/>
      <c r="I105" s="5"/>
    </row>
    <row r="106" spans="2:9" ht="12" customHeight="1">
      <c r="B106" s="51"/>
      <c r="C106" s="24"/>
      <c r="D106" s="35"/>
      <c r="E106" s="45"/>
      <c r="F106" s="45"/>
      <c r="G106" s="80"/>
      <c r="H106" s="52"/>
      <c r="I106" s="5"/>
    </row>
    <row r="107" spans="2:9" ht="12" customHeight="1">
      <c r="B107" s="51"/>
      <c r="C107" s="24"/>
      <c r="D107" s="1"/>
      <c r="E107" s="45"/>
      <c r="F107" s="45"/>
      <c r="G107" s="80"/>
      <c r="H107" s="52"/>
      <c r="I107" s="5"/>
    </row>
    <row r="108" spans="2:9" ht="12" customHeight="1">
      <c r="B108" s="51"/>
      <c r="C108" s="24"/>
      <c r="D108" s="1"/>
      <c r="E108" s="45"/>
      <c r="F108" s="45"/>
      <c r="G108" s="80"/>
      <c r="H108" s="52"/>
      <c r="I108" s="5"/>
    </row>
    <row r="109" spans="2:9" ht="12" customHeight="1">
      <c r="B109" s="51"/>
      <c r="C109" s="24"/>
      <c r="D109" s="1"/>
      <c r="E109" s="45"/>
      <c r="F109" s="45"/>
      <c r="G109" s="80"/>
      <c r="H109" s="52"/>
      <c r="I109" s="5"/>
    </row>
    <row r="110" spans="2:9" ht="12" customHeight="1">
      <c r="B110" s="51"/>
      <c r="C110" s="24"/>
      <c r="D110" s="1"/>
      <c r="E110" s="45"/>
      <c r="F110" s="45"/>
      <c r="G110" s="80"/>
      <c r="H110" s="52"/>
      <c r="I110" s="5"/>
    </row>
    <row r="111" spans="2:9" ht="12" customHeight="1">
      <c r="B111" s="51"/>
      <c r="C111" s="24"/>
      <c r="D111" s="1"/>
      <c r="E111" s="45"/>
      <c r="F111" s="45"/>
      <c r="G111" s="80"/>
      <c r="H111" s="52"/>
      <c r="I111" s="5"/>
    </row>
    <row r="112" spans="2:9" ht="12" customHeight="1">
      <c r="B112" s="51"/>
      <c r="C112" s="24"/>
      <c r="D112" s="1"/>
      <c r="E112" s="45"/>
      <c r="F112" s="45"/>
      <c r="G112" s="80"/>
      <c r="H112" s="52"/>
      <c r="I112" s="5"/>
    </row>
    <row r="113" spans="2:9" ht="12" customHeight="1">
      <c r="B113" s="51"/>
      <c r="C113" s="24"/>
      <c r="D113" s="1"/>
      <c r="E113" s="45"/>
      <c r="F113" s="45"/>
      <c r="G113" s="80"/>
      <c r="H113" s="52"/>
      <c r="I113" s="5"/>
    </row>
    <row r="114" spans="2:9" ht="12" customHeight="1">
      <c r="B114" s="51"/>
      <c r="C114" s="24"/>
      <c r="D114" s="1"/>
      <c r="E114" s="45"/>
      <c r="F114" s="45"/>
      <c r="G114" s="80"/>
      <c r="H114" s="52"/>
      <c r="I114" s="5"/>
    </row>
    <row r="115" spans="2:8" ht="12" customHeight="1" thickBot="1">
      <c r="B115" s="144"/>
      <c r="C115" s="145"/>
      <c r="D115" s="146"/>
      <c r="E115" s="147"/>
      <c r="F115" s="148"/>
      <c r="G115" s="149"/>
      <c r="H115" s="150"/>
    </row>
    <row r="116" spans="2:8" ht="12" customHeight="1">
      <c r="B116" s="142"/>
      <c r="C116" s="54"/>
      <c r="G116" s="141"/>
      <c r="H116" s="143"/>
    </row>
    <row r="117" spans="1:9" s="151" customFormat="1" ht="12" customHeight="1">
      <c r="A117" s="4"/>
      <c r="B117" s="78"/>
      <c r="C117" s="16"/>
      <c r="D117" s="2"/>
      <c r="E117" s="30"/>
      <c r="F117" s="30"/>
      <c r="G117" s="92"/>
      <c r="H117" s="143"/>
      <c r="I117" s="2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Willis 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H. Willis</dc:creator>
  <cp:keywords/>
  <dc:description/>
  <cp:lastModifiedBy>CappitoffEntertain1</cp:lastModifiedBy>
  <cp:lastPrinted>2020-03-14T14:47:59Z</cp:lastPrinted>
  <dcterms:created xsi:type="dcterms:W3CDTF">2006-12-26T16:12:51Z</dcterms:created>
  <dcterms:modified xsi:type="dcterms:W3CDTF">2020-04-10T15:45:04Z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